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BWeiner\Desktop\"/>
    </mc:Choice>
  </mc:AlternateContent>
  <xr:revisionPtr revIDLastSave="0" documentId="13_ncr:1_{1EC8BF7A-7F28-4719-8B95-A76241D65BB6}" xr6:coauthVersionLast="47" xr6:coauthVersionMax="47" xr10:uidLastSave="{00000000-0000-0000-0000-000000000000}"/>
  <bookViews>
    <workbookView xWindow="11295" yWindow="2160" windowWidth="20730" windowHeight="13695" xr2:uid="{5A4920F2-8613-4C1F-A249-3BDA1DBB9CA6}"/>
  </bookViews>
  <sheets>
    <sheet name="Academic Staff Employees" sheetId="7" r:id="rId1"/>
    <sheet name="Limited Appointees" sheetId="8" r:id="rId2"/>
    <sheet name="University Staff Employees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" l="1"/>
  <c r="F3" i="9"/>
  <c r="H3" i="9"/>
  <c r="J3" i="9"/>
  <c r="L3" i="9"/>
  <c r="N3" i="9"/>
  <c r="P3" i="9"/>
  <c r="R3" i="9"/>
  <c r="T3" i="9"/>
  <c r="V3" i="9"/>
  <c r="W3" i="9"/>
  <c r="W17" i="9" s="1"/>
  <c r="X3" i="9"/>
  <c r="D4" i="9"/>
  <c r="F4" i="9"/>
  <c r="H4" i="9"/>
  <c r="J4" i="9"/>
  <c r="L4" i="9"/>
  <c r="N4" i="9"/>
  <c r="P4" i="9"/>
  <c r="R4" i="9"/>
  <c r="T4" i="9"/>
  <c r="V4" i="9"/>
  <c r="W4" i="9"/>
  <c r="X4" i="9"/>
  <c r="D5" i="9"/>
  <c r="F5" i="9"/>
  <c r="H5" i="9"/>
  <c r="J5" i="9"/>
  <c r="L5" i="9"/>
  <c r="N5" i="9"/>
  <c r="P5" i="9"/>
  <c r="R5" i="9"/>
  <c r="T5" i="9"/>
  <c r="V5" i="9"/>
  <c r="W5" i="9"/>
  <c r="X5" i="9"/>
  <c r="D6" i="9"/>
  <c r="F6" i="9"/>
  <c r="H6" i="9"/>
  <c r="J6" i="9"/>
  <c r="L6" i="9"/>
  <c r="N6" i="9"/>
  <c r="P6" i="9"/>
  <c r="R6" i="9"/>
  <c r="T6" i="9"/>
  <c r="V6" i="9"/>
  <c r="W6" i="9"/>
  <c r="X6" i="9"/>
  <c r="D7" i="9"/>
  <c r="F7" i="9"/>
  <c r="H7" i="9"/>
  <c r="J7" i="9"/>
  <c r="L7" i="9"/>
  <c r="N7" i="9"/>
  <c r="P7" i="9"/>
  <c r="R7" i="9"/>
  <c r="T7" i="9"/>
  <c r="V7" i="9"/>
  <c r="W7" i="9"/>
  <c r="X7" i="9"/>
  <c r="D8" i="9"/>
  <c r="F8" i="9"/>
  <c r="H8" i="9"/>
  <c r="J8" i="9"/>
  <c r="L8" i="9"/>
  <c r="N8" i="9"/>
  <c r="P8" i="9"/>
  <c r="R8" i="9"/>
  <c r="T8" i="9"/>
  <c r="V8" i="9"/>
  <c r="W8" i="9"/>
  <c r="X8" i="9"/>
  <c r="D9" i="9"/>
  <c r="F9" i="9"/>
  <c r="H9" i="9"/>
  <c r="J9" i="9"/>
  <c r="L9" i="9"/>
  <c r="N9" i="9"/>
  <c r="P9" i="9"/>
  <c r="R9" i="9"/>
  <c r="T9" i="9"/>
  <c r="V9" i="9"/>
  <c r="W9" i="9"/>
  <c r="X9" i="9"/>
  <c r="D10" i="9"/>
  <c r="F10" i="9"/>
  <c r="H10" i="9"/>
  <c r="J10" i="9"/>
  <c r="L10" i="9"/>
  <c r="N10" i="9"/>
  <c r="P10" i="9"/>
  <c r="R10" i="9"/>
  <c r="T10" i="9"/>
  <c r="V10" i="9"/>
  <c r="W10" i="9"/>
  <c r="X10" i="9"/>
  <c r="D11" i="9"/>
  <c r="F11" i="9"/>
  <c r="H11" i="9"/>
  <c r="J11" i="9"/>
  <c r="L11" i="9"/>
  <c r="N11" i="9"/>
  <c r="P11" i="9"/>
  <c r="R11" i="9"/>
  <c r="T11" i="9"/>
  <c r="V11" i="9"/>
  <c r="W11" i="9"/>
  <c r="X11" i="9"/>
  <c r="D12" i="9"/>
  <c r="F12" i="9"/>
  <c r="H12" i="9"/>
  <c r="J12" i="9"/>
  <c r="L12" i="9"/>
  <c r="N12" i="9"/>
  <c r="P12" i="9"/>
  <c r="R12" i="9"/>
  <c r="T12" i="9"/>
  <c r="V12" i="9"/>
  <c r="W12" i="9"/>
  <c r="X12" i="9"/>
  <c r="D13" i="9"/>
  <c r="F13" i="9"/>
  <c r="H13" i="9"/>
  <c r="J13" i="9"/>
  <c r="L13" i="9"/>
  <c r="N13" i="9"/>
  <c r="P13" i="9"/>
  <c r="R13" i="9"/>
  <c r="T13" i="9"/>
  <c r="V13" i="9"/>
  <c r="W13" i="9"/>
  <c r="X13" i="9"/>
  <c r="D14" i="9"/>
  <c r="F14" i="9"/>
  <c r="H14" i="9"/>
  <c r="J14" i="9"/>
  <c r="L14" i="9"/>
  <c r="N14" i="9"/>
  <c r="P14" i="9"/>
  <c r="R14" i="9"/>
  <c r="T14" i="9"/>
  <c r="V14" i="9"/>
  <c r="W14" i="9"/>
  <c r="X14" i="9"/>
  <c r="D15" i="9"/>
  <c r="F15" i="9"/>
  <c r="H15" i="9"/>
  <c r="J15" i="9"/>
  <c r="L15" i="9"/>
  <c r="N15" i="9"/>
  <c r="P15" i="9"/>
  <c r="R15" i="9"/>
  <c r="T15" i="9"/>
  <c r="V15" i="9"/>
  <c r="W15" i="9"/>
  <c r="X15" i="9"/>
  <c r="D16" i="9"/>
  <c r="F16" i="9"/>
  <c r="H16" i="9"/>
  <c r="J16" i="9"/>
  <c r="L16" i="9"/>
  <c r="N16" i="9"/>
  <c r="P16" i="9"/>
  <c r="R16" i="9"/>
  <c r="T16" i="9"/>
  <c r="V16" i="9"/>
  <c r="W16" i="9"/>
  <c r="X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 s="1"/>
  <c r="Q17" i="9"/>
  <c r="R17" i="9" s="1"/>
  <c r="S17" i="9"/>
  <c r="T17" i="9"/>
  <c r="U17" i="9"/>
  <c r="V17" i="9"/>
  <c r="X17" i="9"/>
  <c r="D22" i="9"/>
  <c r="F22" i="9"/>
  <c r="H22" i="9"/>
  <c r="J22" i="9"/>
  <c r="L22" i="9"/>
  <c r="N22" i="9"/>
  <c r="P22" i="9"/>
  <c r="R22" i="9"/>
  <c r="T22" i="9"/>
  <c r="V22" i="9"/>
  <c r="W22" i="9"/>
  <c r="W36" i="9" s="1"/>
  <c r="X22" i="9"/>
  <c r="D23" i="9"/>
  <c r="F23" i="9"/>
  <c r="H23" i="9"/>
  <c r="J23" i="9"/>
  <c r="L23" i="9"/>
  <c r="N23" i="9"/>
  <c r="P23" i="9"/>
  <c r="R23" i="9"/>
  <c r="T23" i="9"/>
  <c r="V23" i="9"/>
  <c r="W23" i="9"/>
  <c r="X23" i="9"/>
  <c r="D24" i="9"/>
  <c r="F24" i="9"/>
  <c r="H24" i="9"/>
  <c r="J24" i="9"/>
  <c r="L24" i="9"/>
  <c r="N24" i="9"/>
  <c r="P24" i="9"/>
  <c r="R24" i="9"/>
  <c r="T24" i="9"/>
  <c r="V24" i="9"/>
  <c r="W24" i="9"/>
  <c r="X24" i="9"/>
  <c r="D25" i="9"/>
  <c r="F25" i="9"/>
  <c r="H25" i="9"/>
  <c r="J25" i="9"/>
  <c r="L25" i="9"/>
  <c r="N25" i="9"/>
  <c r="P25" i="9"/>
  <c r="R25" i="9"/>
  <c r="T25" i="9"/>
  <c r="V25" i="9"/>
  <c r="W25" i="9"/>
  <c r="X25" i="9"/>
  <c r="D26" i="9"/>
  <c r="F26" i="9"/>
  <c r="H26" i="9"/>
  <c r="J26" i="9"/>
  <c r="L26" i="9"/>
  <c r="N26" i="9"/>
  <c r="P26" i="9"/>
  <c r="R26" i="9"/>
  <c r="T26" i="9"/>
  <c r="V26" i="9"/>
  <c r="W26" i="9"/>
  <c r="X26" i="9"/>
  <c r="D27" i="9"/>
  <c r="F27" i="9"/>
  <c r="H27" i="9"/>
  <c r="J27" i="9"/>
  <c r="L27" i="9"/>
  <c r="N27" i="9"/>
  <c r="P27" i="9"/>
  <c r="R27" i="9"/>
  <c r="T27" i="9"/>
  <c r="V27" i="9"/>
  <c r="W27" i="9"/>
  <c r="X27" i="9"/>
  <c r="D28" i="9"/>
  <c r="F28" i="9"/>
  <c r="H28" i="9"/>
  <c r="J28" i="9"/>
  <c r="L28" i="9"/>
  <c r="N28" i="9"/>
  <c r="P28" i="9"/>
  <c r="R28" i="9"/>
  <c r="T28" i="9"/>
  <c r="V28" i="9"/>
  <c r="W28" i="9"/>
  <c r="X28" i="9"/>
  <c r="D29" i="9"/>
  <c r="F29" i="9"/>
  <c r="H29" i="9"/>
  <c r="J29" i="9"/>
  <c r="L29" i="9"/>
  <c r="N29" i="9"/>
  <c r="P29" i="9"/>
  <c r="R29" i="9"/>
  <c r="T29" i="9"/>
  <c r="V29" i="9"/>
  <c r="W29" i="9"/>
  <c r="X29" i="9"/>
  <c r="D30" i="9"/>
  <c r="F30" i="9"/>
  <c r="H30" i="9"/>
  <c r="J30" i="9"/>
  <c r="L30" i="9"/>
  <c r="N30" i="9"/>
  <c r="P30" i="9"/>
  <c r="R30" i="9"/>
  <c r="T30" i="9"/>
  <c r="V30" i="9"/>
  <c r="W30" i="9"/>
  <c r="X30" i="9"/>
  <c r="D31" i="9"/>
  <c r="F31" i="9"/>
  <c r="H31" i="9"/>
  <c r="J31" i="9"/>
  <c r="L31" i="9"/>
  <c r="N31" i="9"/>
  <c r="P31" i="9"/>
  <c r="R31" i="9"/>
  <c r="T31" i="9"/>
  <c r="V31" i="9"/>
  <c r="W31" i="9"/>
  <c r="X31" i="9"/>
  <c r="D32" i="9"/>
  <c r="F32" i="9"/>
  <c r="H32" i="9"/>
  <c r="J32" i="9"/>
  <c r="L32" i="9"/>
  <c r="N32" i="9"/>
  <c r="P32" i="9"/>
  <c r="R32" i="9"/>
  <c r="T32" i="9"/>
  <c r="V32" i="9"/>
  <c r="W32" i="9"/>
  <c r="X32" i="9"/>
  <c r="D33" i="9"/>
  <c r="F33" i="9"/>
  <c r="H33" i="9"/>
  <c r="J33" i="9"/>
  <c r="L33" i="9"/>
  <c r="N33" i="9"/>
  <c r="P33" i="9"/>
  <c r="R33" i="9"/>
  <c r="T33" i="9"/>
  <c r="V33" i="9"/>
  <c r="W33" i="9"/>
  <c r="X33" i="9"/>
  <c r="D34" i="9"/>
  <c r="F34" i="9"/>
  <c r="H34" i="9"/>
  <c r="J34" i="9"/>
  <c r="L34" i="9"/>
  <c r="N34" i="9"/>
  <c r="P34" i="9"/>
  <c r="R34" i="9"/>
  <c r="T34" i="9"/>
  <c r="V34" i="9"/>
  <c r="W34" i="9"/>
  <c r="X34" i="9"/>
  <c r="D35" i="9"/>
  <c r="F35" i="9"/>
  <c r="H35" i="9"/>
  <c r="J35" i="9"/>
  <c r="L35" i="9"/>
  <c r="N35" i="9"/>
  <c r="P35" i="9"/>
  <c r="R35" i="9"/>
  <c r="T35" i="9"/>
  <c r="V35" i="9"/>
  <c r="W35" i="9"/>
  <c r="X35" i="9"/>
  <c r="B36" i="9"/>
  <c r="C36" i="9"/>
  <c r="D36" i="9"/>
  <c r="E36" i="9"/>
  <c r="F36" i="9" s="1"/>
  <c r="G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X36" i="9"/>
  <c r="D3" i="8"/>
  <c r="F3" i="8"/>
  <c r="H3" i="8"/>
  <c r="J3" i="8"/>
  <c r="L3" i="8"/>
  <c r="N3" i="8"/>
  <c r="P3" i="8"/>
  <c r="R3" i="8"/>
  <c r="T3" i="8"/>
  <c r="V3" i="8"/>
  <c r="W3" i="8"/>
  <c r="X3" i="8"/>
  <c r="D4" i="8"/>
  <c r="F4" i="8"/>
  <c r="H4" i="8"/>
  <c r="J4" i="8"/>
  <c r="L4" i="8"/>
  <c r="N4" i="8"/>
  <c r="P4" i="8"/>
  <c r="R4" i="8"/>
  <c r="T4" i="8"/>
  <c r="V4" i="8"/>
  <c r="W4" i="8"/>
  <c r="X4" i="8"/>
  <c r="D5" i="8"/>
  <c r="F5" i="8"/>
  <c r="H5" i="8"/>
  <c r="J5" i="8"/>
  <c r="L5" i="8"/>
  <c r="N5" i="8"/>
  <c r="P5" i="8"/>
  <c r="R5" i="8"/>
  <c r="T5" i="8"/>
  <c r="V5" i="8"/>
  <c r="W5" i="8"/>
  <c r="X5" i="8"/>
  <c r="D6" i="8"/>
  <c r="F6" i="8"/>
  <c r="H6" i="8"/>
  <c r="J6" i="8"/>
  <c r="L6" i="8"/>
  <c r="N6" i="8"/>
  <c r="P6" i="8"/>
  <c r="R6" i="8"/>
  <c r="T6" i="8"/>
  <c r="V6" i="8"/>
  <c r="W6" i="8"/>
  <c r="X6" i="8"/>
  <c r="D7" i="8"/>
  <c r="F7" i="8"/>
  <c r="H7" i="8"/>
  <c r="J7" i="8"/>
  <c r="L7" i="8"/>
  <c r="N7" i="8"/>
  <c r="P7" i="8"/>
  <c r="R7" i="8"/>
  <c r="T7" i="8"/>
  <c r="V7" i="8"/>
  <c r="W7" i="8"/>
  <c r="X7" i="8"/>
  <c r="D8" i="8"/>
  <c r="F8" i="8"/>
  <c r="H8" i="8"/>
  <c r="J8" i="8"/>
  <c r="L8" i="8"/>
  <c r="N8" i="8"/>
  <c r="P8" i="8"/>
  <c r="R8" i="8"/>
  <c r="T8" i="8"/>
  <c r="V8" i="8"/>
  <c r="W8" i="8"/>
  <c r="X8" i="8"/>
  <c r="D9" i="8"/>
  <c r="F9" i="8"/>
  <c r="H9" i="8"/>
  <c r="J9" i="8"/>
  <c r="L9" i="8"/>
  <c r="N9" i="8"/>
  <c r="P9" i="8"/>
  <c r="R9" i="8"/>
  <c r="T9" i="8"/>
  <c r="V9" i="8"/>
  <c r="W9" i="8"/>
  <c r="X9" i="8"/>
  <c r="D10" i="8"/>
  <c r="F10" i="8"/>
  <c r="H10" i="8"/>
  <c r="J10" i="8"/>
  <c r="L10" i="8"/>
  <c r="N10" i="8"/>
  <c r="P10" i="8"/>
  <c r="R10" i="8"/>
  <c r="T10" i="8"/>
  <c r="V10" i="8"/>
  <c r="W10" i="8"/>
  <c r="X10" i="8"/>
  <c r="D11" i="8"/>
  <c r="F11" i="8"/>
  <c r="H11" i="8"/>
  <c r="J11" i="8"/>
  <c r="L11" i="8"/>
  <c r="N11" i="8"/>
  <c r="P11" i="8"/>
  <c r="R11" i="8"/>
  <c r="T11" i="8"/>
  <c r="V11" i="8"/>
  <c r="W11" i="8"/>
  <c r="X11" i="8"/>
  <c r="D12" i="8"/>
  <c r="F12" i="8"/>
  <c r="H12" i="8"/>
  <c r="J12" i="8"/>
  <c r="L12" i="8"/>
  <c r="N12" i="8"/>
  <c r="P12" i="8"/>
  <c r="R12" i="8"/>
  <c r="T12" i="8"/>
  <c r="V12" i="8"/>
  <c r="W12" i="8"/>
  <c r="X12" i="8"/>
  <c r="D13" i="8"/>
  <c r="F13" i="8"/>
  <c r="H13" i="8"/>
  <c r="J13" i="8"/>
  <c r="L13" i="8"/>
  <c r="N13" i="8"/>
  <c r="P13" i="8"/>
  <c r="R13" i="8"/>
  <c r="T13" i="8"/>
  <c r="V13" i="8"/>
  <c r="W13" i="8"/>
  <c r="X13" i="8"/>
  <c r="D14" i="8"/>
  <c r="F14" i="8"/>
  <c r="H14" i="8"/>
  <c r="J14" i="8"/>
  <c r="L14" i="8"/>
  <c r="N14" i="8"/>
  <c r="P14" i="8"/>
  <c r="R14" i="8"/>
  <c r="T14" i="8"/>
  <c r="V14" i="8"/>
  <c r="W14" i="8"/>
  <c r="X14" i="8"/>
  <c r="D15" i="8"/>
  <c r="F15" i="8"/>
  <c r="H15" i="8"/>
  <c r="J15" i="8"/>
  <c r="L15" i="8"/>
  <c r="N15" i="8"/>
  <c r="P15" i="8"/>
  <c r="R15" i="8"/>
  <c r="T15" i="8"/>
  <c r="V15" i="8"/>
  <c r="W15" i="8"/>
  <c r="X15" i="8"/>
  <c r="D16" i="8"/>
  <c r="F16" i="8"/>
  <c r="H16" i="8"/>
  <c r="J16" i="8"/>
  <c r="L16" i="8"/>
  <c r="N16" i="8"/>
  <c r="P16" i="8"/>
  <c r="R16" i="8"/>
  <c r="T16" i="8"/>
  <c r="V16" i="8"/>
  <c r="W16" i="8"/>
  <c r="X16" i="8"/>
  <c r="D17" i="8"/>
  <c r="F17" i="8"/>
  <c r="H17" i="8"/>
  <c r="J17" i="8"/>
  <c r="L17" i="8"/>
  <c r="N17" i="8"/>
  <c r="P17" i="8"/>
  <c r="R17" i="8"/>
  <c r="T17" i="8"/>
  <c r="V17" i="8"/>
  <c r="W17" i="8"/>
  <c r="X17" i="8"/>
  <c r="D21" i="8"/>
  <c r="F21" i="8"/>
  <c r="H21" i="8"/>
  <c r="J21" i="8"/>
  <c r="L21" i="8"/>
  <c r="N21" i="8"/>
  <c r="P21" i="8"/>
  <c r="R21" i="8"/>
  <c r="T21" i="8"/>
  <c r="V21" i="8"/>
  <c r="W21" i="8"/>
  <c r="X21" i="8"/>
  <c r="D22" i="8"/>
  <c r="F22" i="8"/>
  <c r="H22" i="8"/>
  <c r="J22" i="8"/>
  <c r="L22" i="8"/>
  <c r="N22" i="8"/>
  <c r="P22" i="8"/>
  <c r="R22" i="8"/>
  <c r="T22" i="8"/>
  <c r="V22" i="8"/>
  <c r="W22" i="8"/>
  <c r="X22" i="8"/>
  <c r="D23" i="8"/>
  <c r="F23" i="8"/>
  <c r="H23" i="8"/>
  <c r="J23" i="8"/>
  <c r="L23" i="8"/>
  <c r="N23" i="8"/>
  <c r="P23" i="8"/>
  <c r="R23" i="8"/>
  <c r="T23" i="8"/>
  <c r="V23" i="8"/>
  <c r="W23" i="8"/>
  <c r="X23" i="8"/>
  <c r="D24" i="8"/>
  <c r="F24" i="8"/>
  <c r="H24" i="8"/>
  <c r="J24" i="8"/>
  <c r="L24" i="8"/>
  <c r="N24" i="8"/>
  <c r="P24" i="8"/>
  <c r="R24" i="8"/>
  <c r="T24" i="8"/>
  <c r="V24" i="8"/>
  <c r="W24" i="8"/>
  <c r="X24" i="8"/>
  <c r="D25" i="8"/>
  <c r="F25" i="8"/>
  <c r="H25" i="8"/>
  <c r="J25" i="8"/>
  <c r="L25" i="8"/>
  <c r="N25" i="8"/>
  <c r="P25" i="8"/>
  <c r="R25" i="8"/>
  <c r="T25" i="8"/>
  <c r="V25" i="8"/>
  <c r="W25" i="8"/>
  <c r="X25" i="8"/>
  <c r="D26" i="8"/>
  <c r="F26" i="8"/>
  <c r="H26" i="8"/>
  <c r="J26" i="8"/>
  <c r="L26" i="8"/>
  <c r="N26" i="8"/>
  <c r="P26" i="8"/>
  <c r="R26" i="8"/>
  <c r="T26" i="8"/>
  <c r="V26" i="8"/>
  <c r="W26" i="8"/>
  <c r="X26" i="8"/>
  <c r="D27" i="8"/>
  <c r="F27" i="8"/>
  <c r="H27" i="8"/>
  <c r="J27" i="8"/>
  <c r="L27" i="8"/>
  <c r="N27" i="8"/>
  <c r="P27" i="8"/>
  <c r="R27" i="8"/>
  <c r="T27" i="8"/>
  <c r="V27" i="8"/>
  <c r="W27" i="8"/>
  <c r="X27" i="8"/>
  <c r="D28" i="8"/>
  <c r="F28" i="8"/>
  <c r="H28" i="8"/>
  <c r="J28" i="8"/>
  <c r="L28" i="8"/>
  <c r="N28" i="8"/>
  <c r="P28" i="8"/>
  <c r="R28" i="8"/>
  <c r="T28" i="8"/>
  <c r="V28" i="8"/>
  <c r="W28" i="8"/>
  <c r="X28" i="8"/>
  <c r="D29" i="8"/>
  <c r="F29" i="8"/>
  <c r="H29" i="8"/>
  <c r="J29" i="8"/>
  <c r="L29" i="8"/>
  <c r="N29" i="8"/>
  <c r="P29" i="8"/>
  <c r="R29" i="8"/>
  <c r="T29" i="8"/>
  <c r="V29" i="8"/>
  <c r="W29" i="8"/>
  <c r="X29" i="8"/>
  <c r="D30" i="8"/>
  <c r="F30" i="8"/>
  <c r="H30" i="8"/>
  <c r="J30" i="8"/>
  <c r="L30" i="8"/>
  <c r="N30" i="8"/>
  <c r="P30" i="8"/>
  <c r="R30" i="8"/>
  <c r="T30" i="8"/>
  <c r="V30" i="8"/>
  <c r="W30" i="8"/>
  <c r="X30" i="8"/>
  <c r="D31" i="8"/>
  <c r="F31" i="8"/>
  <c r="H31" i="8"/>
  <c r="J31" i="8"/>
  <c r="L31" i="8"/>
  <c r="N31" i="8"/>
  <c r="P31" i="8"/>
  <c r="R31" i="8"/>
  <c r="T31" i="8"/>
  <c r="V31" i="8"/>
  <c r="W31" i="8"/>
  <c r="X31" i="8"/>
  <c r="D32" i="8"/>
  <c r="F32" i="8"/>
  <c r="H32" i="8"/>
  <c r="J32" i="8"/>
  <c r="L32" i="8"/>
  <c r="N32" i="8"/>
  <c r="P32" i="8"/>
  <c r="R32" i="8"/>
  <c r="T32" i="8"/>
  <c r="V32" i="8"/>
  <c r="W32" i="8"/>
  <c r="X32" i="8"/>
  <c r="D33" i="8"/>
  <c r="F33" i="8"/>
  <c r="H33" i="8"/>
  <c r="J33" i="8"/>
  <c r="L33" i="8"/>
  <c r="N33" i="8"/>
  <c r="P33" i="8"/>
  <c r="R33" i="8"/>
  <c r="T33" i="8"/>
  <c r="V33" i="8"/>
  <c r="W33" i="8"/>
  <c r="X33" i="8"/>
  <c r="D34" i="8"/>
  <c r="F34" i="8"/>
  <c r="H34" i="8"/>
  <c r="J34" i="8"/>
  <c r="L34" i="8"/>
  <c r="N34" i="8"/>
  <c r="P34" i="8"/>
  <c r="R34" i="8"/>
  <c r="T34" i="8"/>
  <c r="V34" i="8"/>
  <c r="W34" i="8"/>
  <c r="X34" i="8"/>
  <c r="D35" i="8"/>
  <c r="F35" i="8"/>
  <c r="H35" i="8"/>
  <c r="J35" i="8"/>
  <c r="L35" i="8"/>
  <c r="N35" i="8"/>
  <c r="P35" i="8"/>
  <c r="R35" i="8"/>
  <c r="T35" i="8"/>
  <c r="V35" i="8"/>
  <c r="W35" i="8"/>
  <c r="X35" i="8"/>
  <c r="W18" i="7"/>
  <c r="H36" i="9" l="1"/>
  <c r="J17" i="7"/>
  <c r="C17" i="7"/>
  <c r="E17" i="7"/>
  <c r="F17" i="7" s="1"/>
  <c r="G17" i="7"/>
  <c r="H17" i="7" s="1"/>
  <c r="I17" i="7"/>
  <c r="K17" i="7"/>
  <c r="N17" i="7" s="1"/>
  <c r="M17" i="7"/>
  <c r="O17" i="7"/>
  <c r="P17" i="7" s="1"/>
  <c r="Q17" i="7"/>
  <c r="S17" i="7"/>
  <c r="T17" i="7" s="1"/>
  <c r="U17" i="7"/>
  <c r="X17" i="7" s="1"/>
  <c r="B17" i="7"/>
  <c r="U36" i="7"/>
  <c r="S36" i="7"/>
  <c r="Q36" i="7"/>
  <c r="O36" i="7"/>
  <c r="P36" i="7" s="1"/>
  <c r="M36" i="7"/>
  <c r="N36" i="7" s="1"/>
  <c r="K36" i="7"/>
  <c r="I36" i="7"/>
  <c r="G36" i="7"/>
  <c r="E36" i="7"/>
  <c r="C36" i="7"/>
  <c r="B36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22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V3" i="7"/>
  <c r="T3" i="7"/>
  <c r="R3" i="7"/>
  <c r="P3" i="7"/>
  <c r="N3" i="7"/>
  <c r="L3" i="7"/>
  <c r="J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3" i="7"/>
  <c r="W17" i="7" l="1"/>
  <c r="R36" i="7"/>
  <c r="L17" i="7"/>
  <c r="R17" i="7"/>
  <c r="X36" i="7"/>
  <c r="D17" i="7"/>
  <c r="V17" i="7"/>
  <c r="W36" i="7"/>
  <c r="V36" i="7"/>
  <c r="T36" i="7"/>
  <c r="J36" i="7"/>
  <c r="H36" i="7"/>
  <c r="F36" i="7"/>
  <c r="D36" i="7"/>
</calcChain>
</file>

<file path=xl/sharedStrings.xml><?xml version="1.0" encoding="utf-8"?>
<sst xmlns="http://schemas.openxmlformats.org/spreadsheetml/2006/main" count="218" uniqueCount="34">
  <si>
    <t>UW Eau Claire</t>
  </si>
  <si>
    <t>UW Green Bay</t>
  </si>
  <si>
    <t>UW La Crosse</t>
  </si>
  <si>
    <t>UW Madison</t>
  </si>
  <si>
    <t>UW Milwaukee</t>
  </si>
  <si>
    <t>UW Oshkosh</t>
  </si>
  <si>
    <t>UW Parkside</t>
  </si>
  <si>
    <t>UW Platteville</t>
  </si>
  <si>
    <t>UW River Falls</t>
  </si>
  <si>
    <t>UW Stevens Point</t>
  </si>
  <si>
    <t>UW Stout</t>
  </si>
  <si>
    <t>UW Superior</t>
  </si>
  <si>
    <t>UW System</t>
  </si>
  <si>
    <t>UW Whitewater</t>
  </si>
  <si>
    <t>2017</t>
  </si>
  <si>
    <t>2018</t>
  </si>
  <si>
    <t>2019</t>
  </si>
  <si>
    <t>2021</t>
  </si>
  <si>
    <t>2022</t>
  </si>
  <si>
    <t>2023</t>
  </si>
  <si>
    <t>2024</t>
  </si>
  <si>
    <t>University</t>
  </si>
  <si>
    <t>Grand Total</t>
  </si>
  <si>
    <t>% Change Previous Yr</t>
  </si>
  <si>
    <t>% Change 2014-2024</t>
  </si>
  <si>
    <t>Change 2014-2024</t>
  </si>
  <si>
    <t>University Headcount by Year (October Payroll) - Academic Staff Employees</t>
  </si>
  <si>
    <t>University Total Salary Paid by Year (October Payroll) - Academic Staff Employees</t>
  </si>
  <si>
    <t>University Total Salary Paid by Year (October Payroll)</t>
  </si>
  <si>
    <t>University Headcount by Year (October Payroll)</t>
  </si>
  <si>
    <t>University Total Salary Paid by Year (October Payroll) - University Staff Employees</t>
  </si>
  <si>
    <t>9568</t>
  </si>
  <si>
    <t>10219</t>
  </si>
  <si>
    <t>University Headcount by Year (October Payroll) - University Staff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</si>
</sst>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color rgb="FF000000"/>
      <name val="Open Sans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2" fillId="0" borderId="0" xfId="0" applyFont="1"/>
    <xf numFmtId="2" fontId="4" fillId="0" borderId="0" xfId="0" applyNumberFormat="1" applyFont="1"/>
    <xf numFmtId="165" fontId="4" fillId="0" borderId="0" xfId="2" applyNumberFormat="1" applyFont="1"/>
    <xf numFmtId="0" fontId="4" fillId="0" borderId="0" xfId="0" applyFont="1" applyAlignment="1">
      <alignment horizontal="center"/>
    </xf>
    <xf numFmtId="165" fontId="2" fillId="0" borderId="0" xfId="2" applyNumberFormat="1" applyFont="1"/>
    <xf numFmtId="165" fontId="4" fillId="2" borderId="0" xfId="2" applyNumberFormat="1" applyFont="1" applyFill="1"/>
    <xf numFmtId="165" fontId="2" fillId="2" borderId="0" xfId="2" applyNumberFormat="1" applyFont="1" applyFill="1"/>
    <xf numFmtId="9" fontId="2" fillId="2" borderId="0" xfId="2" applyFont="1" applyFill="1"/>
    <xf numFmtId="0" fontId="4" fillId="0" borderId="2" xfId="0" applyFont="1" applyBorder="1"/>
    <xf numFmtId="165" fontId="4" fillId="2" borderId="2" xfId="2" applyNumberFormat="1" applyFont="1" applyFill="1" applyBorder="1"/>
    <xf numFmtId="165" fontId="4" fillId="0" borderId="2" xfId="2" applyNumberFormat="1" applyFont="1" applyBorder="1"/>
    <xf numFmtId="0" fontId="2" fillId="0" borderId="1" xfId="0" applyFont="1" applyBorder="1"/>
    <xf numFmtId="49" fontId="2" fillId="2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9" fontId="2" fillId="2" borderId="2" xfId="2" applyFont="1" applyFill="1" applyBorder="1"/>
    <xf numFmtId="165" fontId="2" fillId="2" borderId="2" xfId="2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0" xfId="2" applyNumberFormat="1" applyFont="1" applyFill="1" applyAlignment="1">
      <alignment horizontal="center"/>
    </xf>
    <xf numFmtId="1" fontId="2" fillId="2" borderId="2" xfId="2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4" fillId="0" borderId="0" xfId="2" applyNumberFormat="1" applyFont="1" applyFill="1"/>
    <xf numFmtId="164" fontId="5" fillId="0" borderId="0" xfId="1" applyNumberFormat="1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5" fillId="2" borderId="0" xfId="1" applyNumberFormat="1" applyFont="1" applyFill="1"/>
    <xf numFmtId="164" fontId="5" fillId="0" borderId="2" xfId="1" applyNumberFormat="1" applyFont="1" applyBorder="1"/>
    <xf numFmtId="164" fontId="5" fillId="2" borderId="2" xfId="1" applyNumberFormat="1" applyFont="1" applyFill="1" applyBorder="1"/>
    <xf numFmtId="165" fontId="2" fillId="0" borderId="0" xfId="2" applyNumberFormat="1" applyFont="1" applyFill="1"/>
    <xf numFmtId="165" fontId="2" fillId="5" borderId="0" xfId="2" applyNumberFormat="1" applyFont="1" applyFill="1"/>
    <xf numFmtId="0" fontId="2" fillId="5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5" fontId="2" fillId="2" borderId="0" xfId="2" applyNumberFormat="1" applyFont="1" applyFill="1" applyBorder="1"/>
    <xf numFmtId="0" fontId="2" fillId="2" borderId="0" xfId="0" applyFont="1" applyFill="1" applyAlignment="1">
      <alignment horizontal="center"/>
    </xf>
    <xf numFmtId="164" fontId="6" fillId="0" borderId="2" xfId="1" applyNumberFormat="1" applyFont="1" applyBorder="1"/>
    <xf numFmtId="164" fontId="7" fillId="2" borderId="2" xfId="1" applyNumberFormat="1" applyFont="1" applyFill="1" applyBorder="1"/>
    <xf numFmtId="164" fontId="7" fillId="0" borderId="2" xfId="1" applyNumberFormat="1" applyFont="1" applyBorder="1"/>
    <xf numFmtId="164" fontId="4" fillId="0" borderId="2" xfId="1" applyNumberFormat="1" applyFont="1" applyBorder="1"/>
    <xf numFmtId="164" fontId="6" fillId="0" borderId="0" xfId="1" applyNumberFormat="1" applyFont="1"/>
    <xf numFmtId="164" fontId="7" fillId="2" borderId="0" xfId="1" applyNumberFormat="1" applyFont="1" applyFill="1"/>
    <xf numFmtId="164" fontId="7" fillId="0" borderId="0" xfId="1" applyNumberFormat="1" applyFont="1"/>
    <xf numFmtId="164" fontId="4" fillId="2" borderId="0" xfId="1" applyNumberFormat="1" applyFont="1" applyFill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1" fontId="4" fillId="0" borderId="2" xfId="0" applyNumberFormat="1" applyFont="1" applyBorder="1"/>
    <xf numFmtId="1" fontId="4" fillId="2" borderId="2" xfId="0" applyNumberFormat="1" applyFont="1" applyFill="1" applyBorder="1"/>
    <xf numFmtId="1" fontId="4" fillId="0" borderId="0" xfId="0" applyNumberFormat="1" applyFont="1"/>
    <xf numFmtId="1" fontId="4" fillId="2" borderId="0" xfId="0" applyNumberFormat="1" applyFont="1" applyFill="1"/>
    <xf numFmtId="1" fontId="7" fillId="0" borderId="0" xfId="0" applyNumberFormat="1" applyFont="1"/>
    <xf numFmtId="1" fontId="7" fillId="2" borderId="0" xfId="0" applyNumberFormat="1" applyFont="1" applyFill="1"/>
    <xf numFmtId="1" fontId="6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FF39-5459-4B01-8AC3-6AE7C957274F}">
  <dimension ref="A1:X39"/>
  <sheetViews>
    <sheetView tabSelected="1" zoomScale="90" zoomScaleNormal="90" workbookViewId="0">
      <selection activeCell="W19" sqref="W19"/>
    </sheetView>
  </sheetViews>
  <sheetFormatPr defaultColWidth="8.75" defaultRowHeight="12"/>
  <cols>
    <col min="1" max="1" width="12.125" style="1" bestFit="1" customWidth="1"/>
    <col min="2" max="3" width="12" style="19" bestFit="1" customWidth="1"/>
    <col min="4" max="4" width="8.25" style="3" customWidth="1"/>
    <col min="5" max="5" width="12" style="19" bestFit="1" customWidth="1"/>
    <col min="6" max="6" width="12.25" style="3" bestFit="1" customWidth="1"/>
    <col min="7" max="7" width="12" style="19" bestFit="1" customWidth="1"/>
    <col min="8" max="8" width="8.25" style="3" customWidth="1"/>
    <col min="9" max="9" width="12" style="19" bestFit="1" customWidth="1"/>
    <col min="10" max="10" width="8.25" style="3" customWidth="1"/>
    <col min="11" max="11" width="12" style="19" bestFit="1" customWidth="1"/>
    <col min="12" max="12" width="8.25" style="3" customWidth="1"/>
    <col min="13" max="13" width="13.375" style="19" bestFit="1" customWidth="1"/>
    <col min="14" max="14" width="8.25" style="3" customWidth="1"/>
    <col min="15" max="15" width="13.375" style="19" bestFit="1" customWidth="1"/>
    <col min="16" max="16" width="8.25" style="3" customWidth="1"/>
    <col min="17" max="17" width="13.375" style="19" bestFit="1" customWidth="1"/>
    <col min="18" max="18" width="8.25" style="3" customWidth="1"/>
    <col min="19" max="19" width="13.375" style="19" bestFit="1" customWidth="1"/>
    <col min="20" max="20" width="8.25" style="3" customWidth="1"/>
    <col min="21" max="21" width="13.375" style="19" bestFit="1" customWidth="1"/>
    <col min="22" max="22" width="8.25" style="1" bestFit="1" customWidth="1"/>
    <col min="23" max="23" width="12" style="25" bestFit="1" customWidth="1"/>
    <col min="24" max="24" width="8.75" style="2"/>
    <col min="25" max="16384" width="8.75" style="1"/>
  </cols>
  <sheetData>
    <row r="1" spans="1:24" ht="12.75">
      <c r="A1" s="46" t="s">
        <v>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s="2" customFormat="1" ht="36">
      <c r="A2" s="13" t="s">
        <v>21</v>
      </c>
      <c r="B2" s="23">
        <v>2014</v>
      </c>
      <c r="C2" s="18">
        <v>2015</v>
      </c>
      <c r="D2" s="14" t="s">
        <v>23</v>
      </c>
      <c r="E2" s="23">
        <v>2016</v>
      </c>
      <c r="F2" s="15" t="s">
        <v>23</v>
      </c>
      <c r="G2" s="18" t="s">
        <v>14</v>
      </c>
      <c r="H2" s="14" t="s">
        <v>23</v>
      </c>
      <c r="I2" s="23" t="s">
        <v>15</v>
      </c>
      <c r="J2" s="15" t="s">
        <v>23</v>
      </c>
      <c r="K2" s="18" t="s">
        <v>16</v>
      </c>
      <c r="L2" s="14" t="s">
        <v>23</v>
      </c>
      <c r="M2" s="23">
        <v>2020</v>
      </c>
      <c r="N2" s="15" t="s">
        <v>23</v>
      </c>
      <c r="O2" s="18" t="s">
        <v>17</v>
      </c>
      <c r="P2" s="14" t="s">
        <v>23</v>
      </c>
      <c r="Q2" s="23" t="s">
        <v>18</v>
      </c>
      <c r="R2" s="15" t="s">
        <v>23</v>
      </c>
      <c r="S2" s="18" t="s">
        <v>19</v>
      </c>
      <c r="T2" s="14" t="s">
        <v>23</v>
      </c>
      <c r="U2" s="23" t="s">
        <v>20</v>
      </c>
      <c r="V2" s="15" t="s">
        <v>23</v>
      </c>
      <c r="W2" s="27" t="s">
        <v>25</v>
      </c>
      <c r="X2" s="14" t="s">
        <v>24</v>
      </c>
    </row>
    <row r="3" spans="1:24">
      <c r="A3" s="1" t="s">
        <v>0</v>
      </c>
      <c r="B3" s="5">
        <v>423</v>
      </c>
      <c r="C3" s="20">
        <v>376</v>
      </c>
      <c r="D3" s="7">
        <f>(C3-B3)/B3</f>
        <v>-0.1111111111111111</v>
      </c>
      <c r="E3" s="5">
        <v>489</v>
      </c>
      <c r="F3" s="4">
        <f>(E3-C3)/C3</f>
        <v>0.30053191489361702</v>
      </c>
      <c r="G3" s="20">
        <v>473</v>
      </c>
      <c r="H3" s="7">
        <f>(G3-E3)/E3</f>
        <v>-3.2719836400817999E-2</v>
      </c>
      <c r="I3" s="34">
        <v>493</v>
      </c>
      <c r="J3" s="4">
        <f>(I3-G3)/G3</f>
        <v>4.2283298097251586E-2</v>
      </c>
      <c r="K3" s="35">
        <v>552</v>
      </c>
      <c r="L3" s="7">
        <f>(K3-I3)/I3</f>
        <v>0.11967545638945233</v>
      </c>
      <c r="M3" s="34">
        <v>542</v>
      </c>
      <c r="N3" s="4">
        <f>(M3-K3)/K3</f>
        <v>-1.8115942028985508E-2</v>
      </c>
      <c r="O3" s="35">
        <v>546</v>
      </c>
      <c r="P3" s="7">
        <f>(O3-M3)/M3</f>
        <v>7.3800738007380072E-3</v>
      </c>
      <c r="Q3" s="34">
        <v>569</v>
      </c>
      <c r="R3" s="4">
        <f>(Q3-O3)/O3</f>
        <v>4.2124542124542128E-2</v>
      </c>
      <c r="S3" s="35">
        <v>594</v>
      </c>
      <c r="T3" s="7">
        <f>(S3-Q3)/Q3</f>
        <v>4.3936731107205626E-2</v>
      </c>
      <c r="U3" s="34">
        <v>587</v>
      </c>
      <c r="V3" s="4">
        <f>(U3-S3)/S3</f>
        <v>-1.1784511784511785E-2</v>
      </c>
      <c r="W3" s="28">
        <f>U3-B3</f>
        <v>164</v>
      </c>
      <c r="X3" s="9">
        <f>(U3-B3)/B3</f>
        <v>0.38770685579196218</v>
      </c>
    </row>
    <row r="4" spans="1:24">
      <c r="A4" s="1" t="s">
        <v>1</v>
      </c>
      <c r="B4" s="5">
        <v>313</v>
      </c>
      <c r="C4" s="20">
        <v>293</v>
      </c>
      <c r="D4" s="7">
        <f t="shared" ref="D4:D17" si="0">(C4-B4)/B4</f>
        <v>-6.3897763578274758E-2</v>
      </c>
      <c r="E4" s="5">
        <v>322</v>
      </c>
      <c r="F4" s="4">
        <f t="shared" ref="F4:F16" si="1">(E4-C4)/C4</f>
        <v>9.8976109215017066E-2</v>
      </c>
      <c r="G4" s="20">
        <v>306</v>
      </c>
      <c r="H4" s="7">
        <f t="shared" ref="H4:H16" si="2">(G4-E4)/E4</f>
        <v>-4.9689440993788817E-2</v>
      </c>
      <c r="I4" s="5">
        <v>338</v>
      </c>
      <c r="J4" s="4">
        <f t="shared" ref="J4:J16" si="3">(I4-G4)/G4</f>
        <v>0.10457516339869281</v>
      </c>
      <c r="K4" s="20">
        <v>416</v>
      </c>
      <c r="L4" s="7">
        <f t="shared" ref="L4:L16" si="4">(K4-I4)/I4</f>
        <v>0.23076923076923078</v>
      </c>
      <c r="M4" s="34">
        <v>409</v>
      </c>
      <c r="N4" s="4">
        <f t="shared" ref="N4:N16" si="5">(M4-K4)/K4</f>
        <v>-1.6826923076923076E-2</v>
      </c>
      <c r="O4" s="35">
        <v>475</v>
      </c>
      <c r="P4" s="7">
        <f t="shared" ref="P4:P16" si="6">(O4-M4)/M4</f>
        <v>0.16136919315403422</v>
      </c>
      <c r="Q4" s="34">
        <v>486</v>
      </c>
      <c r="R4" s="4">
        <f t="shared" ref="R4:R16" si="7">(Q4-O4)/O4</f>
        <v>2.3157894736842106E-2</v>
      </c>
      <c r="S4" s="35">
        <v>491</v>
      </c>
      <c r="T4" s="7">
        <f t="shared" ref="T4:T16" si="8">(S4-Q4)/Q4</f>
        <v>1.0288065843621399E-2</v>
      </c>
      <c r="U4" s="34">
        <v>480</v>
      </c>
      <c r="V4" s="4">
        <f t="shared" ref="V4:V16" si="9">(U4-S4)/S4</f>
        <v>-2.2403258655804479E-2</v>
      </c>
      <c r="W4" s="28">
        <f t="shared" ref="W4:W16" si="10">U4-B4</f>
        <v>167</v>
      </c>
      <c r="X4" s="9">
        <f t="shared" ref="X4:X17" si="11">(U4-B4)/B4</f>
        <v>0.5335463258785943</v>
      </c>
    </row>
    <row r="5" spans="1:24">
      <c r="A5" s="1" t="s">
        <v>2</v>
      </c>
      <c r="B5" s="5">
        <v>499</v>
      </c>
      <c r="C5" s="20">
        <v>513</v>
      </c>
      <c r="D5" s="7">
        <f t="shared" si="0"/>
        <v>2.8056112224448898E-2</v>
      </c>
      <c r="E5" s="5">
        <v>561</v>
      </c>
      <c r="F5" s="4">
        <f t="shared" si="1"/>
        <v>9.3567251461988299E-2</v>
      </c>
      <c r="G5" s="20">
        <v>575</v>
      </c>
      <c r="H5" s="7">
        <f t="shared" si="2"/>
        <v>2.4955436720142603E-2</v>
      </c>
      <c r="I5" s="34">
        <v>613</v>
      </c>
      <c r="J5" s="4">
        <f t="shared" si="3"/>
        <v>6.6086956521739126E-2</v>
      </c>
      <c r="K5" s="35">
        <v>648</v>
      </c>
      <c r="L5" s="7">
        <f t="shared" si="4"/>
        <v>5.7096247960848286E-2</v>
      </c>
      <c r="M5" s="34">
        <v>602</v>
      </c>
      <c r="N5" s="4">
        <f t="shared" si="5"/>
        <v>-7.098765432098765E-2</v>
      </c>
      <c r="O5" s="35">
        <v>594</v>
      </c>
      <c r="P5" s="7">
        <f t="shared" si="6"/>
        <v>-1.3289036544850499E-2</v>
      </c>
      <c r="Q5" s="34">
        <v>596</v>
      </c>
      <c r="R5" s="4">
        <f t="shared" si="7"/>
        <v>3.3670033670033669E-3</v>
      </c>
      <c r="S5" s="35">
        <v>575</v>
      </c>
      <c r="T5" s="7">
        <f t="shared" si="8"/>
        <v>-3.5234899328859058E-2</v>
      </c>
      <c r="U5" s="34">
        <v>583</v>
      </c>
      <c r="V5" s="4">
        <f t="shared" si="9"/>
        <v>1.391304347826087E-2</v>
      </c>
      <c r="W5" s="28">
        <f t="shared" si="10"/>
        <v>84</v>
      </c>
      <c r="X5" s="9">
        <f t="shared" si="11"/>
        <v>0.16833667334669339</v>
      </c>
    </row>
    <row r="6" spans="1:24">
      <c r="A6" s="1" t="s">
        <v>3</v>
      </c>
      <c r="B6" s="5">
        <v>7729</v>
      </c>
      <c r="C6" s="20">
        <v>7895</v>
      </c>
      <c r="D6" s="7">
        <f t="shared" si="0"/>
        <v>2.1477552076594644E-2</v>
      </c>
      <c r="E6" s="5">
        <v>8509</v>
      </c>
      <c r="F6" s="32">
        <f t="shared" si="1"/>
        <v>7.7770740975300817E-2</v>
      </c>
      <c r="G6" s="35">
        <v>9027</v>
      </c>
      <c r="H6" s="7">
        <f t="shared" si="2"/>
        <v>6.0876718768362911E-2</v>
      </c>
      <c r="I6" s="5">
        <v>9409</v>
      </c>
      <c r="J6" s="32">
        <f t="shared" si="3"/>
        <v>4.2317491968538831E-2</v>
      </c>
      <c r="K6" s="20">
        <v>10685</v>
      </c>
      <c r="L6" s="7">
        <f t="shared" si="4"/>
        <v>0.13561483685832712</v>
      </c>
      <c r="M6" s="34">
        <v>11029</v>
      </c>
      <c r="N6" s="32">
        <f t="shared" si="5"/>
        <v>3.219466541881142E-2</v>
      </c>
      <c r="O6" s="35">
        <v>11165</v>
      </c>
      <c r="P6" s="7">
        <f t="shared" si="6"/>
        <v>1.2331127028742407E-2</v>
      </c>
      <c r="Q6" s="34">
        <v>11924</v>
      </c>
      <c r="R6" s="32">
        <f t="shared" si="7"/>
        <v>6.7980295566502466E-2</v>
      </c>
      <c r="S6" s="35">
        <v>12969</v>
      </c>
      <c r="T6" s="7">
        <f t="shared" si="8"/>
        <v>8.7638376383763844E-2</v>
      </c>
      <c r="U6" s="34">
        <v>13476</v>
      </c>
      <c r="V6" s="32">
        <f t="shared" si="9"/>
        <v>3.9093222299329169E-2</v>
      </c>
      <c r="W6" s="28">
        <f t="shared" si="10"/>
        <v>5747</v>
      </c>
      <c r="X6" s="9">
        <f t="shared" si="11"/>
        <v>0.74356320351921334</v>
      </c>
    </row>
    <row r="7" spans="1:24">
      <c r="A7" s="1" t="s">
        <v>4</v>
      </c>
      <c r="B7" s="5">
        <v>1808</v>
      </c>
      <c r="C7" s="20">
        <v>1733</v>
      </c>
      <c r="D7" s="7">
        <f t="shared" si="0"/>
        <v>-4.1482300884955754E-2</v>
      </c>
      <c r="E7" s="5">
        <v>1733</v>
      </c>
      <c r="F7" s="4">
        <f t="shared" si="1"/>
        <v>0</v>
      </c>
      <c r="G7" s="20">
        <v>1810</v>
      </c>
      <c r="H7" s="7">
        <f t="shared" si="2"/>
        <v>4.4431621465666475E-2</v>
      </c>
      <c r="I7" s="34">
        <v>1912</v>
      </c>
      <c r="J7" s="4">
        <f t="shared" si="3"/>
        <v>5.6353591160220998E-2</v>
      </c>
      <c r="K7" s="35">
        <v>2043</v>
      </c>
      <c r="L7" s="7">
        <f t="shared" si="4"/>
        <v>6.851464435146444E-2</v>
      </c>
      <c r="M7" s="34">
        <v>1941</v>
      </c>
      <c r="N7" s="4">
        <f t="shared" si="5"/>
        <v>-4.9926578560939794E-2</v>
      </c>
      <c r="O7" s="35">
        <v>1904</v>
      </c>
      <c r="P7" s="7">
        <f t="shared" si="6"/>
        <v>-1.90623390005152E-2</v>
      </c>
      <c r="Q7" s="34">
        <v>1944</v>
      </c>
      <c r="R7" s="4">
        <f t="shared" si="7"/>
        <v>2.100840336134454E-2</v>
      </c>
      <c r="S7" s="35">
        <v>2019</v>
      </c>
      <c r="T7" s="7">
        <f t="shared" si="8"/>
        <v>3.8580246913580245E-2</v>
      </c>
      <c r="U7" s="34">
        <v>2006</v>
      </c>
      <c r="V7" s="4">
        <f t="shared" si="9"/>
        <v>-6.4388311045071814E-3</v>
      </c>
      <c r="W7" s="28">
        <f t="shared" si="10"/>
        <v>198</v>
      </c>
      <c r="X7" s="9">
        <f t="shared" si="11"/>
        <v>0.10951327433628319</v>
      </c>
    </row>
    <row r="8" spans="1:24">
      <c r="A8" s="1" t="s">
        <v>5</v>
      </c>
      <c r="B8" s="5">
        <v>747</v>
      </c>
      <c r="C8" s="20">
        <v>736</v>
      </c>
      <c r="D8" s="7">
        <f t="shared" si="0"/>
        <v>-1.4725568942436412E-2</v>
      </c>
      <c r="E8" s="5">
        <v>760</v>
      </c>
      <c r="F8" s="4">
        <f t="shared" si="1"/>
        <v>3.2608695652173912E-2</v>
      </c>
      <c r="G8" s="20">
        <v>745</v>
      </c>
      <c r="H8" s="7">
        <f t="shared" si="2"/>
        <v>-1.9736842105263157E-2</v>
      </c>
      <c r="I8" s="5">
        <v>739</v>
      </c>
      <c r="J8" s="4">
        <f t="shared" si="3"/>
        <v>-8.0536912751677861E-3</v>
      </c>
      <c r="K8" s="20">
        <v>783</v>
      </c>
      <c r="L8" s="7">
        <f t="shared" si="4"/>
        <v>5.9539918809201627E-2</v>
      </c>
      <c r="M8" s="34">
        <v>739</v>
      </c>
      <c r="N8" s="4">
        <f t="shared" si="5"/>
        <v>-5.6194125159642401E-2</v>
      </c>
      <c r="O8" s="35">
        <v>769</v>
      </c>
      <c r="P8" s="7">
        <f t="shared" si="6"/>
        <v>4.0595399188092018E-2</v>
      </c>
      <c r="Q8" s="34">
        <v>723</v>
      </c>
      <c r="R8" s="4">
        <f t="shared" si="7"/>
        <v>-5.9817945383615082E-2</v>
      </c>
      <c r="S8" s="35">
        <v>711</v>
      </c>
      <c r="T8" s="7">
        <f t="shared" si="8"/>
        <v>-1.6597510373443983E-2</v>
      </c>
      <c r="U8" s="34">
        <v>540</v>
      </c>
      <c r="V8" s="4">
        <f t="shared" si="9"/>
        <v>-0.24050632911392406</v>
      </c>
      <c r="W8" s="28">
        <f t="shared" si="10"/>
        <v>-207</v>
      </c>
      <c r="X8" s="9">
        <f t="shared" si="11"/>
        <v>-0.27710843373493976</v>
      </c>
    </row>
    <row r="9" spans="1:24">
      <c r="A9" s="1" t="s">
        <v>6</v>
      </c>
      <c r="B9" s="5">
        <v>250</v>
      </c>
      <c r="C9" s="20">
        <v>199</v>
      </c>
      <c r="D9" s="7">
        <f t="shared" si="0"/>
        <v>-0.20399999999999999</v>
      </c>
      <c r="E9" s="5">
        <v>244</v>
      </c>
      <c r="F9" s="4">
        <f t="shared" si="1"/>
        <v>0.22613065326633167</v>
      </c>
      <c r="G9" s="35">
        <v>251</v>
      </c>
      <c r="H9" s="7">
        <f t="shared" si="2"/>
        <v>2.8688524590163935E-2</v>
      </c>
      <c r="I9" s="34">
        <v>262</v>
      </c>
      <c r="J9" s="4">
        <f t="shared" si="3"/>
        <v>4.3824701195219126E-2</v>
      </c>
      <c r="K9" s="35">
        <v>282</v>
      </c>
      <c r="L9" s="7">
        <f t="shared" si="4"/>
        <v>7.6335877862595422E-2</v>
      </c>
      <c r="M9" s="34">
        <v>272</v>
      </c>
      <c r="N9" s="4">
        <f t="shared" si="5"/>
        <v>-3.5460992907801421E-2</v>
      </c>
      <c r="O9" s="35">
        <v>253</v>
      </c>
      <c r="P9" s="7">
        <f t="shared" si="6"/>
        <v>-6.985294117647059E-2</v>
      </c>
      <c r="Q9" s="34">
        <v>260</v>
      </c>
      <c r="R9" s="4">
        <f t="shared" si="7"/>
        <v>2.766798418972332E-2</v>
      </c>
      <c r="S9" s="35">
        <v>236</v>
      </c>
      <c r="T9" s="7">
        <f t="shared" si="8"/>
        <v>-9.2307692307692313E-2</v>
      </c>
      <c r="U9" s="34">
        <v>205</v>
      </c>
      <c r="V9" s="4">
        <f t="shared" si="9"/>
        <v>-0.13135593220338984</v>
      </c>
      <c r="W9" s="28">
        <f t="shared" si="10"/>
        <v>-45</v>
      </c>
      <c r="X9" s="9">
        <f t="shared" si="11"/>
        <v>-0.18</v>
      </c>
    </row>
    <row r="10" spans="1:24">
      <c r="A10" s="1" t="s">
        <v>7</v>
      </c>
      <c r="B10" s="5">
        <v>445</v>
      </c>
      <c r="C10" s="20">
        <v>416</v>
      </c>
      <c r="D10" s="7">
        <f t="shared" si="0"/>
        <v>-6.5168539325842698E-2</v>
      </c>
      <c r="E10" s="34">
        <v>419</v>
      </c>
      <c r="F10" s="4">
        <f t="shared" si="1"/>
        <v>7.2115384615384619E-3</v>
      </c>
      <c r="G10" s="20">
        <v>450</v>
      </c>
      <c r="H10" s="7">
        <f t="shared" si="2"/>
        <v>7.3985680190930783E-2</v>
      </c>
      <c r="I10" s="5">
        <v>458</v>
      </c>
      <c r="J10" s="4">
        <f t="shared" si="3"/>
        <v>1.7777777777777778E-2</v>
      </c>
      <c r="K10" s="20">
        <v>507</v>
      </c>
      <c r="L10" s="7">
        <f t="shared" si="4"/>
        <v>0.10698689956331878</v>
      </c>
      <c r="M10" s="34">
        <v>458</v>
      </c>
      <c r="N10" s="4">
        <f t="shared" si="5"/>
        <v>-9.6646942800788949E-2</v>
      </c>
      <c r="O10" s="35">
        <v>430</v>
      </c>
      <c r="P10" s="7">
        <f t="shared" si="6"/>
        <v>-6.1135371179039298E-2</v>
      </c>
      <c r="Q10" s="34">
        <v>444</v>
      </c>
      <c r="R10" s="4">
        <f t="shared" si="7"/>
        <v>3.255813953488372E-2</v>
      </c>
      <c r="S10" s="35">
        <v>404</v>
      </c>
      <c r="T10" s="7">
        <f t="shared" si="8"/>
        <v>-9.0090090090090086E-2</v>
      </c>
      <c r="U10" s="34">
        <v>376</v>
      </c>
      <c r="V10" s="4">
        <f t="shared" si="9"/>
        <v>-6.9306930693069313E-2</v>
      </c>
      <c r="W10" s="28">
        <f t="shared" si="10"/>
        <v>-69</v>
      </c>
      <c r="X10" s="9">
        <f t="shared" si="11"/>
        <v>-0.15505617977528091</v>
      </c>
    </row>
    <row r="11" spans="1:24">
      <c r="A11" s="1" t="s">
        <v>8</v>
      </c>
      <c r="B11" s="5">
        <v>328</v>
      </c>
      <c r="C11" s="20">
        <v>303</v>
      </c>
      <c r="D11" s="7">
        <f t="shared" si="0"/>
        <v>-7.621951219512195E-2</v>
      </c>
      <c r="E11" s="5">
        <v>365</v>
      </c>
      <c r="F11" s="4">
        <f t="shared" si="1"/>
        <v>0.20462046204620463</v>
      </c>
      <c r="G11" s="35">
        <v>399</v>
      </c>
      <c r="H11" s="7">
        <f t="shared" si="2"/>
        <v>9.3150684931506855E-2</v>
      </c>
      <c r="I11" s="34">
        <v>405</v>
      </c>
      <c r="J11" s="4">
        <f t="shared" si="3"/>
        <v>1.5037593984962405E-2</v>
      </c>
      <c r="K11" s="35">
        <v>413</v>
      </c>
      <c r="L11" s="7">
        <f t="shared" si="4"/>
        <v>1.9753086419753086E-2</v>
      </c>
      <c r="M11" s="34">
        <v>374</v>
      </c>
      <c r="N11" s="4">
        <f t="shared" si="5"/>
        <v>-9.4430992736077482E-2</v>
      </c>
      <c r="O11" s="35">
        <v>389</v>
      </c>
      <c r="P11" s="7">
        <f t="shared" si="6"/>
        <v>4.0106951871657755E-2</v>
      </c>
      <c r="Q11" s="34">
        <v>401</v>
      </c>
      <c r="R11" s="4">
        <f t="shared" si="7"/>
        <v>3.0848329048843187E-2</v>
      </c>
      <c r="S11" s="35">
        <v>422</v>
      </c>
      <c r="T11" s="7">
        <f t="shared" si="8"/>
        <v>5.2369077306733167E-2</v>
      </c>
      <c r="U11" s="34">
        <v>403</v>
      </c>
      <c r="V11" s="4">
        <f t="shared" si="9"/>
        <v>-4.5023696682464455E-2</v>
      </c>
      <c r="W11" s="28">
        <f t="shared" si="10"/>
        <v>75</v>
      </c>
      <c r="X11" s="9">
        <f t="shared" si="11"/>
        <v>0.22865853658536586</v>
      </c>
    </row>
    <row r="12" spans="1:24">
      <c r="A12" s="1" t="s">
        <v>9</v>
      </c>
      <c r="B12" s="34">
        <v>473</v>
      </c>
      <c r="C12" s="20">
        <v>425</v>
      </c>
      <c r="D12" s="7">
        <f t="shared" si="0"/>
        <v>-0.1014799154334038</v>
      </c>
      <c r="E12" s="5">
        <v>458</v>
      </c>
      <c r="F12" s="4">
        <f t="shared" si="1"/>
        <v>7.7647058823529416E-2</v>
      </c>
      <c r="G12" s="20">
        <v>463</v>
      </c>
      <c r="H12" s="7">
        <f t="shared" si="2"/>
        <v>1.0917030567685589E-2</v>
      </c>
      <c r="I12" s="5">
        <v>455</v>
      </c>
      <c r="J12" s="4">
        <f t="shared" si="3"/>
        <v>-1.7278617710583154E-2</v>
      </c>
      <c r="K12" s="20">
        <v>468</v>
      </c>
      <c r="L12" s="7">
        <f t="shared" si="4"/>
        <v>2.8571428571428571E-2</v>
      </c>
      <c r="M12" s="34">
        <v>452</v>
      </c>
      <c r="N12" s="4">
        <f t="shared" si="5"/>
        <v>-3.4188034188034191E-2</v>
      </c>
      <c r="O12" s="35">
        <v>461</v>
      </c>
      <c r="P12" s="7">
        <f t="shared" si="6"/>
        <v>1.9911504424778761E-2</v>
      </c>
      <c r="Q12" s="34">
        <v>480</v>
      </c>
      <c r="R12" s="4">
        <f t="shared" si="7"/>
        <v>4.1214750542299353E-2</v>
      </c>
      <c r="S12" s="35">
        <v>533</v>
      </c>
      <c r="T12" s="7">
        <f t="shared" si="8"/>
        <v>0.11041666666666666</v>
      </c>
      <c r="U12" s="34">
        <v>546</v>
      </c>
      <c r="V12" s="4">
        <f t="shared" si="9"/>
        <v>2.4390243902439025E-2</v>
      </c>
      <c r="W12" s="28">
        <f t="shared" si="10"/>
        <v>73</v>
      </c>
      <c r="X12" s="9">
        <f t="shared" si="11"/>
        <v>0.15433403805496829</v>
      </c>
    </row>
    <row r="13" spans="1:24">
      <c r="A13" s="1" t="s">
        <v>10</v>
      </c>
      <c r="B13" s="34">
        <v>504</v>
      </c>
      <c r="C13" s="20">
        <v>491</v>
      </c>
      <c r="D13" s="7">
        <f t="shared" si="0"/>
        <v>-2.5793650793650792E-2</v>
      </c>
      <c r="E13" s="5">
        <v>547</v>
      </c>
      <c r="F13" s="4">
        <f t="shared" si="1"/>
        <v>0.11405295315682282</v>
      </c>
      <c r="G13" s="35">
        <v>527</v>
      </c>
      <c r="H13" s="7">
        <f t="shared" si="2"/>
        <v>-3.6563071297989032E-2</v>
      </c>
      <c r="I13" s="34">
        <v>505</v>
      </c>
      <c r="J13" s="4">
        <f t="shared" si="3"/>
        <v>-4.1745730550284632E-2</v>
      </c>
      <c r="K13" s="35">
        <v>514</v>
      </c>
      <c r="L13" s="7">
        <f t="shared" si="4"/>
        <v>1.782178217821782E-2</v>
      </c>
      <c r="M13" s="34">
        <v>447</v>
      </c>
      <c r="N13" s="4">
        <f t="shared" si="5"/>
        <v>-0.13035019455252919</v>
      </c>
      <c r="O13" s="35">
        <v>450</v>
      </c>
      <c r="P13" s="7">
        <f t="shared" si="6"/>
        <v>6.7114093959731542E-3</v>
      </c>
      <c r="Q13" s="34">
        <v>468</v>
      </c>
      <c r="R13" s="4">
        <f t="shared" si="7"/>
        <v>0.04</v>
      </c>
      <c r="S13" s="35">
        <v>490</v>
      </c>
      <c r="T13" s="7">
        <f t="shared" si="8"/>
        <v>4.7008547008547008E-2</v>
      </c>
      <c r="U13" s="34">
        <v>511</v>
      </c>
      <c r="V13" s="4">
        <f t="shared" si="9"/>
        <v>4.2857142857142858E-2</v>
      </c>
      <c r="W13" s="28">
        <f t="shared" si="10"/>
        <v>7</v>
      </c>
      <c r="X13" s="9">
        <f t="shared" si="11"/>
        <v>1.3888888888888888E-2</v>
      </c>
    </row>
    <row r="14" spans="1:24">
      <c r="A14" s="1" t="s">
        <v>11</v>
      </c>
      <c r="B14" s="34">
        <v>171</v>
      </c>
      <c r="C14" s="20">
        <v>181</v>
      </c>
      <c r="D14" s="7">
        <f t="shared" si="0"/>
        <v>5.8479532163742687E-2</v>
      </c>
      <c r="E14" s="34">
        <v>197</v>
      </c>
      <c r="F14" s="4">
        <f t="shared" si="1"/>
        <v>8.8397790055248615E-2</v>
      </c>
      <c r="G14" s="20">
        <v>202</v>
      </c>
      <c r="H14" s="7">
        <f t="shared" si="2"/>
        <v>2.5380710659898477E-2</v>
      </c>
      <c r="I14" s="5">
        <v>203</v>
      </c>
      <c r="J14" s="4">
        <f t="shared" si="3"/>
        <v>4.9504950495049506E-3</v>
      </c>
      <c r="K14" s="20">
        <v>192</v>
      </c>
      <c r="L14" s="7">
        <f t="shared" si="4"/>
        <v>-5.4187192118226604E-2</v>
      </c>
      <c r="M14" s="34">
        <v>188</v>
      </c>
      <c r="N14" s="4">
        <f t="shared" si="5"/>
        <v>-2.0833333333333332E-2</v>
      </c>
      <c r="O14" s="35">
        <v>194</v>
      </c>
      <c r="P14" s="7">
        <f t="shared" si="6"/>
        <v>3.1914893617021274E-2</v>
      </c>
      <c r="Q14" s="34">
        <v>208</v>
      </c>
      <c r="R14" s="4">
        <f t="shared" si="7"/>
        <v>7.2164948453608241E-2</v>
      </c>
      <c r="S14" s="35">
        <v>195</v>
      </c>
      <c r="T14" s="7">
        <f t="shared" si="8"/>
        <v>-6.25E-2</v>
      </c>
      <c r="U14" s="34">
        <v>197</v>
      </c>
      <c r="V14" s="4">
        <f t="shared" si="9"/>
        <v>1.0256410256410256E-2</v>
      </c>
      <c r="W14" s="28">
        <f t="shared" si="10"/>
        <v>26</v>
      </c>
      <c r="X14" s="9">
        <f t="shared" si="11"/>
        <v>0.15204678362573099</v>
      </c>
    </row>
    <row r="15" spans="1:24">
      <c r="A15" s="1" t="s">
        <v>12</v>
      </c>
      <c r="B15" s="34">
        <v>1370</v>
      </c>
      <c r="C15" s="20">
        <v>1327</v>
      </c>
      <c r="D15" s="7">
        <f t="shared" si="0"/>
        <v>-3.1386861313868614E-2</v>
      </c>
      <c r="E15" s="5">
        <v>1381</v>
      </c>
      <c r="F15" s="4">
        <f t="shared" si="1"/>
        <v>4.0693293142426527E-2</v>
      </c>
      <c r="G15" s="35">
        <v>1424</v>
      </c>
      <c r="H15" s="7">
        <f t="shared" si="2"/>
        <v>3.1136857349746562E-2</v>
      </c>
      <c r="I15" s="34">
        <v>1423</v>
      </c>
      <c r="J15" s="4">
        <f t="shared" si="3"/>
        <v>-7.0224719101123594E-4</v>
      </c>
      <c r="K15" s="35">
        <v>346</v>
      </c>
      <c r="L15" s="7">
        <f t="shared" si="4"/>
        <v>-0.75685172171468729</v>
      </c>
      <c r="M15" s="34">
        <v>311</v>
      </c>
      <c r="N15" s="4">
        <f t="shared" si="5"/>
        <v>-0.10115606936416185</v>
      </c>
      <c r="O15" s="35">
        <v>318</v>
      </c>
      <c r="P15" s="7">
        <f t="shared" si="6"/>
        <v>2.2508038585209004E-2</v>
      </c>
      <c r="Q15" s="34">
        <v>340</v>
      </c>
      <c r="R15" s="4">
        <f t="shared" si="7"/>
        <v>6.9182389937106917E-2</v>
      </c>
      <c r="S15" s="35">
        <v>367</v>
      </c>
      <c r="T15" s="7">
        <f t="shared" si="8"/>
        <v>7.9411764705882348E-2</v>
      </c>
      <c r="U15" s="34">
        <v>393</v>
      </c>
      <c r="V15" s="4">
        <f t="shared" si="9"/>
        <v>7.0844686648501368E-2</v>
      </c>
      <c r="W15" s="28">
        <f t="shared" si="10"/>
        <v>-977</v>
      </c>
      <c r="X15" s="9">
        <f t="shared" si="11"/>
        <v>-0.71313868613138687</v>
      </c>
    </row>
    <row r="16" spans="1:24" ht="12.75" thickBot="1">
      <c r="A16" s="10" t="s">
        <v>13</v>
      </c>
      <c r="B16" s="36">
        <v>550</v>
      </c>
      <c r="C16" s="21">
        <v>537</v>
      </c>
      <c r="D16" s="11">
        <f t="shared" si="0"/>
        <v>-2.3636363636363636E-2</v>
      </c>
      <c r="E16" s="24">
        <v>579</v>
      </c>
      <c r="F16" s="12">
        <f t="shared" si="1"/>
        <v>7.8212290502793297E-2</v>
      </c>
      <c r="G16" s="21">
        <v>603</v>
      </c>
      <c r="H16" s="11">
        <f t="shared" si="2"/>
        <v>4.145077720207254E-2</v>
      </c>
      <c r="I16" s="24">
        <v>627</v>
      </c>
      <c r="J16" s="12">
        <f t="shared" si="3"/>
        <v>3.9800995024875621E-2</v>
      </c>
      <c r="K16" s="37">
        <v>670</v>
      </c>
      <c r="L16" s="11">
        <f t="shared" si="4"/>
        <v>6.8580542264752797E-2</v>
      </c>
      <c r="M16" s="36">
        <v>578</v>
      </c>
      <c r="N16" s="12">
        <f t="shared" si="5"/>
        <v>-0.1373134328358209</v>
      </c>
      <c r="O16" s="37">
        <v>562</v>
      </c>
      <c r="P16" s="11">
        <f t="shared" si="6"/>
        <v>-2.768166089965398E-2</v>
      </c>
      <c r="Q16" s="36">
        <v>599</v>
      </c>
      <c r="R16" s="12">
        <f t="shared" si="7"/>
        <v>6.5836298932384338E-2</v>
      </c>
      <c r="S16" s="37">
        <v>609</v>
      </c>
      <c r="T16" s="11">
        <f t="shared" si="8"/>
        <v>1.6694490818030049E-2</v>
      </c>
      <c r="U16" s="36">
        <v>515</v>
      </c>
      <c r="V16" s="12">
        <f t="shared" si="9"/>
        <v>-0.15435139573070608</v>
      </c>
      <c r="W16" s="29">
        <f t="shared" si="10"/>
        <v>-35</v>
      </c>
      <c r="X16" s="16">
        <f t="shared" si="11"/>
        <v>-6.363636363636363E-2</v>
      </c>
    </row>
    <row r="17" spans="1:24" s="2" customFormat="1" ht="12.75" thickTop="1">
      <c r="A17" s="2" t="s">
        <v>22</v>
      </c>
      <c r="B17" s="43">
        <f>SUM(B3:B16)</f>
        <v>15610</v>
      </c>
      <c r="C17" s="43">
        <f>SUM(C3:C16)</f>
        <v>15425</v>
      </c>
      <c r="D17" s="42">
        <f t="shared" si="0"/>
        <v>-1.185137732222934E-2</v>
      </c>
      <c r="E17" s="43">
        <f>SUM(E3:E16)</f>
        <v>16564</v>
      </c>
      <c r="F17" s="42">
        <f>(E17-C17)/C17</f>
        <v>7.3841166936790922E-2</v>
      </c>
      <c r="G17" s="25">
        <f>SUM(G3:G16)</f>
        <v>17255</v>
      </c>
      <c r="H17" s="42">
        <f>(G17-E17)/E17</f>
        <v>4.1716976575706353E-2</v>
      </c>
      <c r="I17" s="25">
        <f>SUM(I3:I16)</f>
        <v>17842</v>
      </c>
      <c r="J17" s="8">
        <f>(I17-G17)/G17</f>
        <v>3.4019124891335843E-2</v>
      </c>
      <c r="K17" s="25">
        <f>SUM(K3:K16)</f>
        <v>18519</v>
      </c>
      <c r="L17" s="8">
        <f>(K17-I17)/I17</f>
        <v>3.7944176661809215E-2</v>
      </c>
      <c r="M17" s="43">
        <f>SUM(M3:M16)</f>
        <v>18342</v>
      </c>
      <c r="N17" s="42">
        <f>(M17-K17)/K17</f>
        <v>-9.5577514984610396E-3</v>
      </c>
      <c r="O17" s="25">
        <f>SUM(O3:O16)</f>
        <v>18510</v>
      </c>
      <c r="P17" s="42">
        <f>(O17-M17)/M17</f>
        <v>9.1593065096499844E-3</v>
      </c>
      <c r="Q17" s="25">
        <f>SUM(Q3:Q16)</f>
        <v>19442</v>
      </c>
      <c r="R17" s="8">
        <f>(Q17-O17)/O17</f>
        <v>5.0351161534305779E-2</v>
      </c>
      <c r="S17" s="25">
        <f>SUM(S3:S16)</f>
        <v>20615</v>
      </c>
      <c r="T17" s="8">
        <f>(S17-Q17)/Q17</f>
        <v>6.0333299043308301E-2</v>
      </c>
      <c r="U17" s="25">
        <f>SUM(U3:U16)</f>
        <v>20818</v>
      </c>
      <c r="V17" s="8">
        <f>(U17-S17)/S17</f>
        <v>9.8471986417657045E-3</v>
      </c>
      <c r="W17" s="25">
        <f>SUM(W3:W16)</f>
        <v>5208</v>
      </c>
      <c r="X17" s="42">
        <f t="shared" si="11"/>
        <v>0.33363228699551567</v>
      </c>
    </row>
    <row r="18" spans="1:24" s="44" customFormat="1">
      <c r="B18" s="45"/>
      <c r="C18" s="45"/>
      <c r="D18" s="41"/>
      <c r="E18" s="45"/>
      <c r="F18" s="41"/>
      <c r="G18" s="45"/>
      <c r="H18" s="41"/>
      <c r="I18" s="45"/>
      <c r="J18" s="41"/>
      <c r="K18" s="45"/>
      <c r="L18" s="41"/>
      <c r="M18" s="45"/>
      <c r="N18" s="41"/>
      <c r="O18" s="45"/>
      <c r="P18" s="41"/>
      <c r="Q18" s="45"/>
      <c r="R18" s="41"/>
      <c r="S18" s="45"/>
      <c r="T18" s="41"/>
      <c r="U18" s="45"/>
      <c r="V18" s="41"/>
      <c r="W18" s="45">
        <f>U17-B17</f>
        <v>5208</v>
      </c>
      <c r="X18" s="41"/>
    </row>
    <row r="19" spans="1:24">
      <c r="D19" s="19"/>
      <c r="F19" s="19"/>
      <c r="H19" s="19"/>
      <c r="J19" s="19"/>
      <c r="L19" s="19"/>
      <c r="N19" s="19"/>
      <c r="P19" s="19"/>
      <c r="R19" s="19"/>
      <c r="T19" s="19"/>
      <c r="V19" s="19"/>
      <c r="W19" s="19"/>
    </row>
    <row r="20" spans="1:24" ht="12.75">
      <c r="A20" s="47" t="s">
        <v>27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s="2" customFormat="1" ht="36">
      <c r="A21" s="13" t="s">
        <v>21</v>
      </c>
      <c r="B21" s="23">
        <v>2014</v>
      </c>
      <c r="C21" s="18">
        <v>2015</v>
      </c>
      <c r="D21" s="14" t="s">
        <v>23</v>
      </c>
      <c r="E21" s="23">
        <v>2016</v>
      </c>
      <c r="F21" s="15" t="s">
        <v>23</v>
      </c>
      <c r="G21" s="18" t="s">
        <v>14</v>
      </c>
      <c r="H21" s="14" t="s">
        <v>23</v>
      </c>
      <c r="I21" s="23" t="s">
        <v>15</v>
      </c>
      <c r="J21" s="15" t="s">
        <v>23</v>
      </c>
      <c r="K21" s="18" t="s">
        <v>16</v>
      </c>
      <c r="L21" s="14" t="s">
        <v>23</v>
      </c>
      <c r="M21" s="23">
        <v>2020</v>
      </c>
      <c r="N21" s="15" t="s">
        <v>23</v>
      </c>
      <c r="O21" s="18" t="s">
        <v>17</v>
      </c>
      <c r="P21" s="14" t="s">
        <v>23</v>
      </c>
      <c r="Q21" s="23" t="s">
        <v>18</v>
      </c>
      <c r="R21" s="15" t="s">
        <v>23</v>
      </c>
      <c r="S21" s="18" t="s">
        <v>19</v>
      </c>
      <c r="T21" s="14" t="s">
        <v>23</v>
      </c>
      <c r="U21" s="23" t="s">
        <v>20</v>
      </c>
      <c r="V21" s="15" t="s">
        <v>23</v>
      </c>
      <c r="W21" s="27" t="s">
        <v>25</v>
      </c>
      <c r="X21" s="14" t="s">
        <v>24</v>
      </c>
    </row>
    <row r="22" spans="1:24">
      <c r="A22" s="1" t="s">
        <v>0</v>
      </c>
      <c r="B22" s="33">
        <v>17276964</v>
      </c>
      <c r="C22" s="38">
        <v>15653203</v>
      </c>
      <c r="D22" s="7">
        <f>(C22-B22)/B22</f>
        <v>-9.3984162958260495E-2</v>
      </c>
      <c r="E22" s="33">
        <v>18709392</v>
      </c>
      <c r="F22" s="4">
        <f>(E22-C22)/C22</f>
        <v>0.19524368271464951</v>
      </c>
      <c r="G22" s="38">
        <v>19528438</v>
      </c>
      <c r="H22" s="7">
        <f>(G22-E22)/E22</f>
        <v>4.3777264381440084E-2</v>
      </c>
      <c r="I22" s="33">
        <v>21085508</v>
      </c>
      <c r="J22" s="4">
        <f>(I22-G22)/G22</f>
        <v>7.9733463577578503E-2</v>
      </c>
      <c r="K22" s="38">
        <v>23195240</v>
      </c>
      <c r="L22" s="7">
        <f>(K22-I22)/I22</f>
        <v>0.10005601951823972</v>
      </c>
      <c r="M22" s="33">
        <v>24197496</v>
      </c>
      <c r="N22" s="4">
        <f>(M22-K22)/K22</f>
        <v>4.3209555063883798E-2</v>
      </c>
      <c r="O22" s="38">
        <v>24598195</v>
      </c>
      <c r="P22" s="7">
        <f>(O22-M22)/M22</f>
        <v>1.6559523349027518E-2</v>
      </c>
      <c r="Q22" s="33">
        <v>26854443</v>
      </c>
      <c r="R22" s="4">
        <f>(Q22-O22)/O22</f>
        <v>9.1724128538699684E-2</v>
      </c>
      <c r="S22" s="38">
        <v>28628743</v>
      </c>
      <c r="T22" s="7">
        <f>(S22-Q22)/Q22</f>
        <v>6.607100359519652E-2</v>
      </c>
      <c r="U22" s="33">
        <v>30209087</v>
      </c>
      <c r="V22" s="4">
        <f>(U22-S22)/S22</f>
        <v>5.5201305904349345E-2</v>
      </c>
      <c r="W22" s="30">
        <f>U22-B22</f>
        <v>12932123</v>
      </c>
      <c r="X22" s="8">
        <f>(U22-B22)/B22</f>
        <v>0.74851825818471351</v>
      </c>
    </row>
    <row r="23" spans="1:24">
      <c r="A23" s="1" t="s">
        <v>1</v>
      </c>
      <c r="B23" s="33">
        <v>10779980</v>
      </c>
      <c r="C23" s="38">
        <v>10342404</v>
      </c>
      <c r="D23" s="7">
        <f t="shared" ref="D23:D36" si="12">(C23-B23)/B23</f>
        <v>-4.0591540986161384E-2</v>
      </c>
      <c r="E23" s="33">
        <v>11216856</v>
      </c>
      <c r="F23" s="4">
        <f t="shared" ref="F23:F35" si="13">(E23-C23)/C23</f>
        <v>8.4550168413455903E-2</v>
      </c>
      <c r="G23" s="38">
        <v>11500502</v>
      </c>
      <c r="H23" s="7">
        <f t="shared" ref="H23:H35" si="14">(G23-E23)/E23</f>
        <v>2.5287478059805708E-2</v>
      </c>
      <c r="I23" s="33">
        <v>12459547</v>
      </c>
      <c r="J23" s="4">
        <f t="shared" ref="J23:J36" si="15">(I23-G23)/G23</f>
        <v>8.3391577167674938E-2</v>
      </c>
      <c r="K23" s="38">
        <v>15462602</v>
      </c>
      <c r="L23" s="7">
        <f t="shared" ref="L23:L36" si="16">(K23-I23)/I23</f>
        <v>0.24102441284582818</v>
      </c>
      <c r="M23" s="33">
        <v>16188593</v>
      </c>
      <c r="N23" s="4">
        <f t="shared" ref="N23:N36" si="17">(M23-K23)/K23</f>
        <v>4.6951412187935769E-2</v>
      </c>
      <c r="O23" s="38">
        <v>19101633</v>
      </c>
      <c r="P23" s="7">
        <f t="shared" ref="P23:P36" si="18">(O23-M23)/M23</f>
        <v>0.17994398895568009</v>
      </c>
      <c r="Q23" s="33">
        <v>20091941</v>
      </c>
      <c r="R23" s="4">
        <f t="shared" ref="R23:R36" si="19">(Q23-O23)/O23</f>
        <v>5.1844153847998231E-2</v>
      </c>
      <c r="S23" s="38">
        <v>21683375</v>
      </c>
      <c r="T23" s="7">
        <f t="shared" ref="T23:T36" si="20">(S23-Q23)/Q23</f>
        <v>7.9207578799878026E-2</v>
      </c>
      <c r="U23" s="33">
        <v>22839994</v>
      </c>
      <c r="V23" s="4">
        <f t="shared" ref="V23:V36" si="21">(U23-S23)/S23</f>
        <v>5.3341281050574459E-2</v>
      </c>
      <c r="W23" s="30">
        <f t="shared" ref="W23:W35" si="22">U23-B23</f>
        <v>12060014</v>
      </c>
      <c r="X23" s="8">
        <f t="shared" ref="X23:X36" si="23">(U23-B23)/B23</f>
        <v>1.1187417787417044</v>
      </c>
    </row>
    <row r="24" spans="1:24">
      <c r="A24" s="1" t="s">
        <v>2</v>
      </c>
      <c r="B24" s="33">
        <v>18692350</v>
      </c>
      <c r="C24" s="38">
        <v>19658936</v>
      </c>
      <c r="D24" s="7">
        <f t="shared" si="12"/>
        <v>5.1710245100268289E-2</v>
      </c>
      <c r="E24" s="33">
        <v>20997488</v>
      </c>
      <c r="F24" s="4">
        <f t="shared" si="13"/>
        <v>6.808873074310838E-2</v>
      </c>
      <c r="G24" s="38">
        <v>21420271</v>
      </c>
      <c r="H24" s="7">
        <f t="shared" si="14"/>
        <v>2.0134932330953113E-2</v>
      </c>
      <c r="I24" s="33">
        <v>23730649</v>
      </c>
      <c r="J24" s="4">
        <f t="shared" si="15"/>
        <v>0.10785941970575443</v>
      </c>
      <c r="K24" s="38">
        <v>25783599</v>
      </c>
      <c r="L24" s="7">
        <f t="shared" si="16"/>
        <v>8.6510486923471838E-2</v>
      </c>
      <c r="M24" s="33">
        <v>25699049</v>
      </c>
      <c r="N24" s="4">
        <f t="shared" si="17"/>
        <v>-3.2792163731680747E-3</v>
      </c>
      <c r="O24" s="38">
        <v>25554171</v>
      </c>
      <c r="P24" s="7">
        <f t="shared" si="18"/>
        <v>-5.637484873467497E-3</v>
      </c>
      <c r="Q24" s="33">
        <v>25119447</v>
      </c>
      <c r="R24" s="4">
        <f t="shared" si="19"/>
        <v>-1.7011860803467269E-2</v>
      </c>
      <c r="S24" s="38">
        <v>25652827</v>
      </c>
      <c r="T24" s="7">
        <f t="shared" si="20"/>
        <v>2.1233747701531806E-2</v>
      </c>
      <c r="U24" s="33">
        <v>27718280</v>
      </c>
      <c r="V24" s="4">
        <f t="shared" si="21"/>
        <v>8.0515609449204176E-2</v>
      </c>
      <c r="W24" s="30">
        <f t="shared" si="22"/>
        <v>9025930</v>
      </c>
      <c r="X24" s="8">
        <f t="shared" si="23"/>
        <v>0.4828675902173884</v>
      </c>
    </row>
    <row r="25" spans="1:24">
      <c r="A25" s="1" t="s">
        <v>3</v>
      </c>
      <c r="B25" s="33">
        <v>418965439</v>
      </c>
      <c r="C25" s="38">
        <v>435837626</v>
      </c>
      <c r="D25" s="7">
        <f t="shared" si="12"/>
        <v>4.027107114198028E-2</v>
      </c>
      <c r="E25" s="33">
        <v>473212443</v>
      </c>
      <c r="F25" s="32">
        <f t="shared" si="13"/>
        <v>8.5753993621468558E-2</v>
      </c>
      <c r="G25" s="38">
        <v>513230972</v>
      </c>
      <c r="H25" s="7">
        <f t="shared" si="14"/>
        <v>8.4567786819587071E-2</v>
      </c>
      <c r="I25" s="33">
        <v>554914127</v>
      </c>
      <c r="J25" s="32">
        <f t="shared" si="15"/>
        <v>8.1217146419604619E-2</v>
      </c>
      <c r="K25" s="38">
        <v>644896005</v>
      </c>
      <c r="L25" s="7">
        <f t="shared" si="16"/>
        <v>0.16215459946291835</v>
      </c>
      <c r="M25" s="33">
        <v>693977546</v>
      </c>
      <c r="N25" s="32">
        <f t="shared" si="17"/>
        <v>7.6107683439595814E-2</v>
      </c>
      <c r="O25" s="38">
        <v>724419721</v>
      </c>
      <c r="P25" s="7">
        <f t="shared" si="18"/>
        <v>4.3866224743819016E-2</v>
      </c>
      <c r="Q25" s="33">
        <v>815883222</v>
      </c>
      <c r="R25" s="32">
        <f t="shared" si="19"/>
        <v>0.12625760777708039</v>
      </c>
      <c r="S25" s="38">
        <v>926338382</v>
      </c>
      <c r="T25" s="7">
        <f t="shared" si="20"/>
        <v>0.13538109011389868</v>
      </c>
      <c r="U25" s="33">
        <v>1039755580</v>
      </c>
      <c r="V25" s="32">
        <f t="shared" si="21"/>
        <v>0.12243603439504248</v>
      </c>
      <c r="W25" s="30">
        <f t="shared" si="22"/>
        <v>620790141</v>
      </c>
      <c r="X25" s="8">
        <f t="shared" si="23"/>
        <v>1.4817216009075154</v>
      </c>
    </row>
    <row r="26" spans="1:24">
      <c r="A26" s="1" t="s">
        <v>4</v>
      </c>
      <c r="B26" s="33">
        <v>73192939</v>
      </c>
      <c r="C26" s="38">
        <v>72018618</v>
      </c>
      <c r="D26" s="7">
        <f t="shared" si="12"/>
        <v>-1.6044184262091185E-2</v>
      </c>
      <c r="E26" s="33">
        <v>72057610</v>
      </c>
      <c r="F26" s="4">
        <f t="shared" si="13"/>
        <v>5.4141555451675007E-4</v>
      </c>
      <c r="G26" s="38">
        <v>74546015</v>
      </c>
      <c r="H26" s="7">
        <f t="shared" si="14"/>
        <v>3.4533548920093242E-2</v>
      </c>
      <c r="I26" s="33">
        <v>80145010</v>
      </c>
      <c r="J26" s="4">
        <f t="shared" si="15"/>
        <v>7.5107904828983815E-2</v>
      </c>
      <c r="K26" s="38">
        <v>86822307</v>
      </c>
      <c r="L26" s="7">
        <f t="shared" si="16"/>
        <v>8.3315193297748669E-2</v>
      </c>
      <c r="M26" s="33">
        <v>85931429</v>
      </c>
      <c r="N26" s="4">
        <f t="shared" si="17"/>
        <v>-1.0260934439348635E-2</v>
      </c>
      <c r="O26" s="38">
        <v>86013411</v>
      </c>
      <c r="P26" s="7">
        <f t="shared" si="18"/>
        <v>9.540397611681751E-4</v>
      </c>
      <c r="Q26" s="33">
        <v>90959830</v>
      </c>
      <c r="R26" s="4">
        <f t="shared" si="19"/>
        <v>5.7507532168442899E-2</v>
      </c>
      <c r="S26" s="38">
        <v>96352577</v>
      </c>
      <c r="T26" s="7">
        <f t="shared" si="20"/>
        <v>5.9287127075765202E-2</v>
      </c>
      <c r="U26" s="33">
        <v>103126273</v>
      </c>
      <c r="V26" s="4">
        <f t="shared" si="21"/>
        <v>7.0301139947715155E-2</v>
      </c>
      <c r="W26" s="30">
        <f t="shared" si="22"/>
        <v>29933334</v>
      </c>
      <c r="X26" s="8">
        <f t="shared" si="23"/>
        <v>0.40896477732640302</v>
      </c>
    </row>
    <row r="27" spans="1:24">
      <c r="A27" s="1" t="s">
        <v>5</v>
      </c>
      <c r="B27" s="33">
        <v>27031618</v>
      </c>
      <c r="C27" s="38">
        <v>27977154</v>
      </c>
      <c r="D27" s="7">
        <f t="shared" si="12"/>
        <v>3.4978890275824404E-2</v>
      </c>
      <c r="E27" s="33">
        <v>29277842</v>
      </c>
      <c r="F27" s="4">
        <f t="shared" si="13"/>
        <v>4.6491076254575429E-2</v>
      </c>
      <c r="G27" s="38">
        <v>29907138</v>
      </c>
      <c r="H27" s="7">
        <f t="shared" si="14"/>
        <v>2.1493933876683944E-2</v>
      </c>
      <c r="I27" s="33">
        <v>29548217</v>
      </c>
      <c r="J27" s="4">
        <f t="shared" si="15"/>
        <v>-1.2001181791450589E-2</v>
      </c>
      <c r="K27" s="38">
        <v>31063869</v>
      </c>
      <c r="L27" s="7">
        <f t="shared" si="16"/>
        <v>5.1294194840927287E-2</v>
      </c>
      <c r="M27" s="33">
        <v>29705858</v>
      </c>
      <c r="N27" s="4">
        <f t="shared" si="17"/>
        <v>-4.3716737280858349E-2</v>
      </c>
      <c r="O27" s="38">
        <v>31691041</v>
      </c>
      <c r="P27" s="7">
        <f t="shared" si="18"/>
        <v>6.6827997359981989E-2</v>
      </c>
      <c r="Q27" s="33">
        <v>31819484</v>
      </c>
      <c r="R27" s="4">
        <f t="shared" si="19"/>
        <v>4.0529750979148961E-3</v>
      </c>
      <c r="S27" s="38">
        <v>32398370</v>
      </c>
      <c r="T27" s="7">
        <f t="shared" si="20"/>
        <v>1.8192815446033003E-2</v>
      </c>
      <c r="U27" s="33">
        <v>26371985</v>
      </c>
      <c r="V27" s="4">
        <f t="shared" si="21"/>
        <v>-0.18600889489193437</v>
      </c>
      <c r="W27" s="30">
        <f t="shared" si="22"/>
        <v>-659633</v>
      </c>
      <c r="X27" s="8">
        <f t="shared" si="23"/>
        <v>-2.4402275883004858E-2</v>
      </c>
    </row>
    <row r="28" spans="1:24">
      <c r="A28" s="1" t="s">
        <v>6</v>
      </c>
      <c r="B28" s="33">
        <v>8206057</v>
      </c>
      <c r="C28" s="38">
        <v>7662393</v>
      </c>
      <c r="D28" s="7">
        <f t="shared" si="12"/>
        <v>-6.6251550531515921E-2</v>
      </c>
      <c r="E28" s="33">
        <v>8232842</v>
      </c>
      <c r="F28" s="4">
        <f t="shared" si="13"/>
        <v>7.4447891148365794E-2</v>
      </c>
      <c r="G28" s="38">
        <v>8659774</v>
      </c>
      <c r="H28" s="7">
        <f t="shared" si="14"/>
        <v>5.185718370399918E-2</v>
      </c>
      <c r="I28" s="33">
        <v>8998141</v>
      </c>
      <c r="J28" s="4">
        <f t="shared" si="15"/>
        <v>3.9073421546566921E-2</v>
      </c>
      <c r="K28" s="38">
        <v>10710636</v>
      </c>
      <c r="L28" s="7">
        <f t="shared" si="16"/>
        <v>0.19031653315946037</v>
      </c>
      <c r="M28" s="33">
        <v>10304603</v>
      </c>
      <c r="N28" s="4">
        <f t="shared" si="17"/>
        <v>-3.7909326766403038E-2</v>
      </c>
      <c r="O28" s="38">
        <v>10332730</v>
      </c>
      <c r="P28" s="7">
        <f t="shared" si="18"/>
        <v>2.7295568786104619E-3</v>
      </c>
      <c r="Q28" s="33">
        <v>11383935</v>
      </c>
      <c r="R28" s="4">
        <f t="shared" si="19"/>
        <v>0.10173545616695684</v>
      </c>
      <c r="S28" s="38">
        <v>10367172</v>
      </c>
      <c r="T28" s="7">
        <f t="shared" si="20"/>
        <v>-8.9315601327660421E-2</v>
      </c>
      <c r="U28" s="33">
        <v>9696784</v>
      </c>
      <c r="V28" s="4">
        <f t="shared" si="21"/>
        <v>-6.4664500598620334E-2</v>
      </c>
      <c r="W28" s="30">
        <f t="shared" si="22"/>
        <v>1490727</v>
      </c>
      <c r="X28" s="8">
        <f t="shared" si="23"/>
        <v>0.18166178957811285</v>
      </c>
    </row>
    <row r="29" spans="1:24">
      <c r="A29" s="1" t="s">
        <v>7</v>
      </c>
      <c r="B29" s="33">
        <v>17300263</v>
      </c>
      <c r="C29" s="38">
        <v>16299984</v>
      </c>
      <c r="D29" s="7">
        <f t="shared" si="12"/>
        <v>-5.781871639754841E-2</v>
      </c>
      <c r="E29" s="33">
        <v>16650909</v>
      </c>
      <c r="F29" s="4">
        <f t="shared" si="13"/>
        <v>2.1529162237214464E-2</v>
      </c>
      <c r="G29" s="38">
        <v>18559759</v>
      </c>
      <c r="H29" s="7">
        <f t="shared" si="14"/>
        <v>0.11463938695479027</v>
      </c>
      <c r="I29" s="33">
        <v>19776518</v>
      </c>
      <c r="J29" s="4">
        <f t="shared" si="15"/>
        <v>6.5558987053657328E-2</v>
      </c>
      <c r="K29" s="38">
        <v>21428788</v>
      </c>
      <c r="L29" s="7">
        <f t="shared" si="16"/>
        <v>8.3547063239342745E-2</v>
      </c>
      <c r="M29" s="33">
        <v>19756772</v>
      </c>
      <c r="N29" s="4">
        <f t="shared" si="17"/>
        <v>-7.8026624744245918E-2</v>
      </c>
      <c r="O29" s="38">
        <v>19187429</v>
      </c>
      <c r="P29" s="7">
        <f t="shared" si="18"/>
        <v>-2.8817612512813329E-2</v>
      </c>
      <c r="Q29" s="33">
        <v>20290731</v>
      </c>
      <c r="R29" s="4">
        <f t="shared" si="19"/>
        <v>5.7501294206743381E-2</v>
      </c>
      <c r="S29" s="38">
        <v>19138471</v>
      </c>
      <c r="T29" s="7">
        <f t="shared" si="20"/>
        <v>-5.6787505585678508E-2</v>
      </c>
      <c r="U29" s="33">
        <v>18238874</v>
      </c>
      <c r="V29" s="4">
        <f t="shared" si="21"/>
        <v>-4.700464316088783E-2</v>
      </c>
      <c r="W29" s="30">
        <f t="shared" si="22"/>
        <v>938611</v>
      </c>
      <c r="X29" s="8">
        <f t="shared" si="23"/>
        <v>5.4254146309798877E-2</v>
      </c>
    </row>
    <row r="30" spans="1:24">
      <c r="A30" s="1" t="s">
        <v>8</v>
      </c>
      <c r="B30" s="33">
        <v>10644621</v>
      </c>
      <c r="C30" s="38">
        <v>9863146</v>
      </c>
      <c r="D30" s="7">
        <f t="shared" si="12"/>
        <v>-7.3415014024454231E-2</v>
      </c>
      <c r="E30" s="33">
        <v>10664180</v>
      </c>
      <c r="F30" s="4">
        <f t="shared" si="13"/>
        <v>8.1214857815143357E-2</v>
      </c>
      <c r="G30" s="38">
        <v>12200694</v>
      </c>
      <c r="H30" s="7">
        <f t="shared" si="14"/>
        <v>0.14408177656416152</v>
      </c>
      <c r="I30" s="33">
        <v>12558348</v>
      </c>
      <c r="J30" s="4">
        <f t="shared" si="15"/>
        <v>2.9314234091929525E-2</v>
      </c>
      <c r="K30" s="38">
        <v>13204795</v>
      </c>
      <c r="L30" s="7">
        <f t="shared" si="16"/>
        <v>5.1475480692205693E-2</v>
      </c>
      <c r="M30" s="33">
        <v>12567586</v>
      </c>
      <c r="N30" s="4">
        <f t="shared" si="17"/>
        <v>-4.8255879777005246E-2</v>
      </c>
      <c r="O30" s="38">
        <v>12994281</v>
      </c>
      <c r="P30" s="7">
        <f t="shared" si="18"/>
        <v>3.3952025472513178E-2</v>
      </c>
      <c r="Q30" s="33">
        <v>13482992</v>
      </c>
      <c r="R30" s="4">
        <f t="shared" si="19"/>
        <v>3.7609699220757194E-2</v>
      </c>
      <c r="S30" s="38">
        <v>14228644</v>
      </c>
      <c r="T30" s="7">
        <f t="shared" si="20"/>
        <v>5.5303155264054153E-2</v>
      </c>
      <c r="U30" s="33">
        <v>13984160</v>
      </c>
      <c r="V30" s="4">
        <f t="shared" si="21"/>
        <v>-1.7182522804000157E-2</v>
      </c>
      <c r="W30" s="30">
        <f t="shared" si="22"/>
        <v>3339539</v>
      </c>
      <c r="X30" s="8">
        <f t="shared" si="23"/>
        <v>0.31373019293030724</v>
      </c>
    </row>
    <row r="31" spans="1:24">
      <c r="A31" s="1" t="s">
        <v>9</v>
      </c>
      <c r="B31" s="33">
        <v>17974968</v>
      </c>
      <c r="C31" s="38">
        <v>16819544</v>
      </c>
      <c r="D31" s="7">
        <f t="shared" si="12"/>
        <v>-6.4279613738394414E-2</v>
      </c>
      <c r="E31" s="33">
        <v>18267579</v>
      </c>
      <c r="F31" s="4">
        <f t="shared" si="13"/>
        <v>8.6092405358908664E-2</v>
      </c>
      <c r="G31" s="38">
        <v>18518140</v>
      </c>
      <c r="H31" s="7">
        <f t="shared" si="14"/>
        <v>1.371615800867756E-2</v>
      </c>
      <c r="I31" s="33">
        <v>18282431</v>
      </c>
      <c r="J31" s="4">
        <f t="shared" si="15"/>
        <v>-1.2728546171483746E-2</v>
      </c>
      <c r="K31" s="38">
        <v>19294677</v>
      </c>
      <c r="L31" s="7">
        <f t="shared" si="16"/>
        <v>5.53671445553384E-2</v>
      </c>
      <c r="M31" s="33">
        <v>19341444</v>
      </c>
      <c r="N31" s="4">
        <f t="shared" si="17"/>
        <v>2.4238291213685517E-3</v>
      </c>
      <c r="O31" s="38">
        <v>19524538</v>
      </c>
      <c r="P31" s="7">
        <f t="shared" si="18"/>
        <v>9.4664079889795194E-3</v>
      </c>
      <c r="Q31" s="33">
        <v>21269032</v>
      </c>
      <c r="R31" s="4">
        <f t="shared" si="19"/>
        <v>8.9348797907535638E-2</v>
      </c>
      <c r="S31" s="38">
        <v>24146051</v>
      </c>
      <c r="T31" s="7">
        <f t="shared" si="20"/>
        <v>0.13526798022589839</v>
      </c>
      <c r="U31" s="33">
        <v>25962317</v>
      </c>
      <c r="V31" s="4">
        <f t="shared" si="21"/>
        <v>7.5220001813132917E-2</v>
      </c>
      <c r="W31" s="30">
        <f t="shared" si="22"/>
        <v>7987349</v>
      </c>
      <c r="X31" s="8">
        <f t="shared" si="23"/>
        <v>0.44435956714915986</v>
      </c>
    </row>
    <row r="32" spans="1:24">
      <c r="A32" s="1" t="s">
        <v>10</v>
      </c>
      <c r="B32" s="33">
        <v>18440099</v>
      </c>
      <c r="C32" s="38">
        <v>18141712</v>
      </c>
      <c r="D32" s="7">
        <f t="shared" si="12"/>
        <v>-1.618142071796903E-2</v>
      </c>
      <c r="E32" s="33">
        <v>19556416</v>
      </c>
      <c r="F32" s="4">
        <f t="shared" si="13"/>
        <v>7.7980733020125106E-2</v>
      </c>
      <c r="G32" s="38">
        <v>20436274</v>
      </c>
      <c r="H32" s="7">
        <f t="shared" si="14"/>
        <v>4.4990759042965747E-2</v>
      </c>
      <c r="I32" s="33">
        <v>20287967</v>
      </c>
      <c r="J32" s="4">
        <f t="shared" si="15"/>
        <v>-7.2570469548411806E-3</v>
      </c>
      <c r="K32" s="38">
        <v>21091720</v>
      </c>
      <c r="L32" s="7">
        <f t="shared" si="16"/>
        <v>3.9617227295371683E-2</v>
      </c>
      <c r="M32" s="33">
        <v>19603731</v>
      </c>
      <c r="N32" s="4">
        <f t="shared" si="17"/>
        <v>-7.0548490118397172E-2</v>
      </c>
      <c r="O32" s="38">
        <v>18890349</v>
      </c>
      <c r="P32" s="7">
        <f t="shared" si="18"/>
        <v>-3.6390113698254685E-2</v>
      </c>
      <c r="Q32" s="33">
        <v>20055055</v>
      </c>
      <c r="R32" s="4">
        <f t="shared" si="19"/>
        <v>6.1656139862741551E-2</v>
      </c>
      <c r="S32" s="38">
        <v>22217797</v>
      </c>
      <c r="T32" s="7">
        <f t="shared" si="20"/>
        <v>0.10784024277171017</v>
      </c>
      <c r="U32" s="33">
        <v>24170351</v>
      </c>
      <c r="V32" s="4">
        <f t="shared" si="21"/>
        <v>8.7882430467791206E-2</v>
      </c>
      <c r="W32" s="30">
        <f t="shared" si="22"/>
        <v>5730252</v>
      </c>
      <c r="X32" s="8">
        <f t="shared" si="23"/>
        <v>0.31074952471784451</v>
      </c>
    </row>
    <row r="33" spans="1:24">
      <c r="A33" s="1" t="s">
        <v>11</v>
      </c>
      <c r="B33" s="33">
        <v>5974472</v>
      </c>
      <c r="C33" s="38">
        <v>6228250</v>
      </c>
      <c r="D33" s="7">
        <f t="shared" si="12"/>
        <v>4.2477059060616572E-2</v>
      </c>
      <c r="E33" s="33">
        <v>6710826</v>
      </c>
      <c r="F33" s="4">
        <f t="shared" si="13"/>
        <v>7.7481796652350179E-2</v>
      </c>
      <c r="G33" s="38">
        <v>7105262</v>
      </c>
      <c r="H33" s="7">
        <f t="shared" si="14"/>
        <v>5.877607316893628E-2</v>
      </c>
      <c r="I33" s="33">
        <v>7233822</v>
      </c>
      <c r="J33" s="4">
        <f t="shared" si="15"/>
        <v>1.8093632578221604E-2</v>
      </c>
      <c r="K33" s="38">
        <v>7398011</v>
      </c>
      <c r="L33" s="7">
        <f t="shared" si="16"/>
        <v>2.2697406709758686E-2</v>
      </c>
      <c r="M33" s="33">
        <v>7504644</v>
      </c>
      <c r="N33" s="4">
        <f t="shared" si="17"/>
        <v>1.4413739044183633E-2</v>
      </c>
      <c r="O33" s="38">
        <v>8577672</v>
      </c>
      <c r="P33" s="7">
        <f t="shared" si="18"/>
        <v>0.14298186562880263</v>
      </c>
      <c r="Q33" s="33">
        <v>9550044</v>
      </c>
      <c r="R33" s="4">
        <f t="shared" si="19"/>
        <v>0.11336082797290453</v>
      </c>
      <c r="S33" s="38">
        <v>9560191</v>
      </c>
      <c r="T33" s="7">
        <f t="shared" si="20"/>
        <v>1.0625081936795264E-3</v>
      </c>
      <c r="U33" s="33">
        <v>10641875</v>
      </c>
      <c r="V33" s="4">
        <f t="shared" si="21"/>
        <v>0.11314460139970006</v>
      </c>
      <c r="W33" s="30">
        <f t="shared" si="22"/>
        <v>4667403</v>
      </c>
      <c r="X33" s="8">
        <f t="shared" si="23"/>
        <v>0.78122434919771988</v>
      </c>
    </row>
    <row r="34" spans="1:24">
      <c r="A34" s="1" t="s">
        <v>12</v>
      </c>
      <c r="B34" s="33">
        <v>49929702</v>
      </c>
      <c r="C34" s="38">
        <v>49773923</v>
      </c>
      <c r="D34" s="7">
        <f t="shared" si="12"/>
        <v>-3.1199665481680622E-3</v>
      </c>
      <c r="E34" s="33">
        <v>54503392</v>
      </c>
      <c r="F34" s="4">
        <f t="shared" si="13"/>
        <v>9.5019012264715402E-2</v>
      </c>
      <c r="G34" s="38">
        <v>58453986</v>
      </c>
      <c r="H34" s="7">
        <f t="shared" si="14"/>
        <v>7.2483452039095106E-2</v>
      </c>
      <c r="I34" s="33">
        <v>63208903</v>
      </c>
      <c r="J34" s="4">
        <f t="shared" si="15"/>
        <v>8.1344615232911574E-2</v>
      </c>
      <c r="K34" s="38">
        <v>23758183</v>
      </c>
      <c r="L34" s="7">
        <f t="shared" si="16"/>
        <v>-0.62413233148501246</v>
      </c>
      <c r="M34" s="33">
        <v>21979672</v>
      </c>
      <c r="N34" s="4">
        <f t="shared" si="17"/>
        <v>-7.4858881253671627E-2</v>
      </c>
      <c r="O34" s="38">
        <v>23050805</v>
      </c>
      <c r="P34" s="7">
        <f t="shared" si="18"/>
        <v>4.8732892829337945E-2</v>
      </c>
      <c r="Q34" s="33">
        <v>24935177</v>
      </c>
      <c r="R34" s="4">
        <f t="shared" si="19"/>
        <v>8.1748641750255577E-2</v>
      </c>
      <c r="S34" s="38">
        <v>27866391</v>
      </c>
      <c r="T34" s="7">
        <f t="shared" si="20"/>
        <v>0.11755336647500036</v>
      </c>
      <c r="U34" s="33">
        <v>31802055</v>
      </c>
      <c r="V34" s="4">
        <f t="shared" si="21"/>
        <v>0.14123335885152835</v>
      </c>
      <c r="W34" s="30">
        <f t="shared" si="22"/>
        <v>-18127647</v>
      </c>
      <c r="X34" s="8">
        <f t="shared" si="23"/>
        <v>-0.36306339260747039</v>
      </c>
    </row>
    <row r="35" spans="1:24" ht="12.75" thickBot="1">
      <c r="A35" s="10" t="s">
        <v>13</v>
      </c>
      <c r="B35" s="39">
        <v>21693964</v>
      </c>
      <c r="C35" s="40">
        <v>21760379</v>
      </c>
      <c r="D35" s="11">
        <f t="shared" si="12"/>
        <v>3.0614506412935875E-3</v>
      </c>
      <c r="E35" s="39">
        <v>23601073</v>
      </c>
      <c r="F35" s="12">
        <f t="shared" si="13"/>
        <v>8.4589243597273739E-2</v>
      </c>
      <c r="G35" s="40">
        <v>24314397</v>
      </c>
      <c r="H35" s="11">
        <f t="shared" si="14"/>
        <v>3.0224219042922329E-2</v>
      </c>
      <c r="I35" s="39">
        <v>25459126</v>
      </c>
      <c r="J35" s="12">
        <f t="shared" si="15"/>
        <v>4.7080295678317667E-2</v>
      </c>
      <c r="K35" s="40">
        <v>27662048</v>
      </c>
      <c r="L35" s="11">
        <f t="shared" si="16"/>
        <v>8.6527793609254305E-2</v>
      </c>
      <c r="M35" s="39">
        <v>25700561</v>
      </c>
      <c r="N35" s="12">
        <f t="shared" si="17"/>
        <v>-7.0908958006290781E-2</v>
      </c>
      <c r="O35" s="40">
        <v>25455877</v>
      </c>
      <c r="P35" s="11">
        <f t="shared" si="18"/>
        <v>-9.5205703875491272E-3</v>
      </c>
      <c r="Q35" s="39">
        <v>27181484</v>
      </c>
      <c r="R35" s="12">
        <f t="shared" si="19"/>
        <v>6.7788157524488357E-2</v>
      </c>
      <c r="S35" s="40">
        <v>29491482</v>
      </c>
      <c r="T35" s="11">
        <f t="shared" si="20"/>
        <v>8.4984248836450574E-2</v>
      </c>
      <c r="U35" s="39">
        <v>28729550</v>
      </c>
      <c r="V35" s="12">
        <f t="shared" si="21"/>
        <v>-2.5835663328143361E-2</v>
      </c>
      <c r="W35" s="31">
        <f t="shared" si="22"/>
        <v>7035586</v>
      </c>
      <c r="X35" s="17">
        <f t="shared" si="23"/>
        <v>0.3243107622009514</v>
      </c>
    </row>
    <row r="36" spans="1:24" ht="12.75" thickTop="1">
      <c r="A36" s="2" t="s">
        <v>22</v>
      </c>
      <c r="B36" s="26">
        <f>SUM(B22:B35)</f>
        <v>716103436</v>
      </c>
      <c r="C36" s="22">
        <f>SUM(C22:C35)</f>
        <v>728037272</v>
      </c>
      <c r="D36" s="7">
        <f t="shared" si="12"/>
        <v>1.6664961233337806E-2</v>
      </c>
      <c r="E36" s="26">
        <f>SUM(E22:E35)</f>
        <v>783658848</v>
      </c>
      <c r="F36" s="6">
        <f t="shared" ref="F36" si="24">(E36-C36)/E36</f>
        <v>7.0976772790805012E-2</v>
      </c>
      <c r="G36" s="22">
        <f>SUM(G22:G35)</f>
        <v>838381622</v>
      </c>
      <c r="H36" s="8">
        <f t="shared" ref="H36" si="25">(G36-E36)/G36</f>
        <v>6.5271915037278805E-2</v>
      </c>
      <c r="I36" s="26">
        <f>SUM(I22:I35)</f>
        <v>897688314</v>
      </c>
      <c r="J36" s="4">
        <f t="shared" si="15"/>
        <v>7.073949433495573E-2</v>
      </c>
      <c r="K36" s="22">
        <f>SUM(K22:K35)</f>
        <v>971772480</v>
      </c>
      <c r="L36" s="7">
        <f t="shared" si="16"/>
        <v>8.2527715738984209E-2</v>
      </c>
      <c r="M36" s="26">
        <f>SUM(M22:M35)</f>
        <v>1012458984</v>
      </c>
      <c r="N36" s="4">
        <f t="shared" si="17"/>
        <v>4.1868343503615166E-2</v>
      </c>
      <c r="O36" s="22">
        <f>SUM(O22:O35)</f>
        <v>1049391853</v>
      </c>
      <c r="P36" s="7">
        <f t="shared" si="18"/>
        <v>3.6478385380202226E-2</v>
      </c>
      <c r="Q36" s="26">
        <f>SUM(Q22:Q35)</f>
        <v>1158876817</v>
      </c>
      <c r="R36" s="4">
        <f t="shared" si="19"/>
        <v>0.10433182198528083</v>
      </c>
      <c r="S36" s="22">
        <f>SUM(S22:S35)</f>
        <v>1288070473</v>
      </c>
      <c r="T36" s="7">
        <f t="shared" si="20"/>
        <v>0.11148178486687252</v>
      </c>
      <c r="U36" s="26">
        <f>SUM(U22:U35)</f>
        <v>1413247165</v>
      </c>
      <c r="V36" s="4">
        <f t="shared" si="21"/>
        <v>9.7181555375968939E-2</v>
      </c>
      <c r="W36" s="30">
        <f>SUM(W22:W35)</f>
        <v>697143729</v>
      </c>
      <c r="X36" s="8">
        <f t="shared" si="23"/>
        <v>0.97352378714183407</v>
      </c>
    </row>
    <row r="37" spans="1:24">
      <c r="U37" s="5"/>
    </row>
    <row r="38" spans="1:24">
      <c r="U38" s="5"/>
    </row>
    <row r="39" spans="1:24">
      <c r="U39" s="5"/>
    </row>
  </sheetData>
  <mergeCells count="2">
    <mergeCell ref="A1:X1"/>
    <mergeCell ref="A20:X20"/>
  </mergeCells>
  <pageMargins left="0.25" right="0.25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B9AE-7F7B-47B9-9627-8F8A043C6E19}">
  <dimension ref="A1:X38"/>
  <sheetViews>
    <sheetView workbookViewId="0">
      <selection activeCell="Y29" sqref="Y29"/>
    </sheetView>
  </sheetViews>
  <sheetFormatPr defaultColWidth="8.75" defaultRowHeight="12"/>
  <cols>
    <col min="1" max="1" width="12.125" style="1" bestFit="1" customWidth="1"/>
    <col min="2" max="3" width="11.625" style="19" bestFit="1" customWidth="1"/>
    <col min="4" max="4" width="8.25" style="3" bestFit="1" customWidth="1"/>
    <col min="5" max="5" width="11.625" style="19" bestFit="1" customWidth="1"/>
    <col min="6" max="6" width="8.25" style="3" bestFit="1" customWidth="1"/>
    <col min="7" max="7" width="11.625" style="19" bestFit="1" customWidth="1"/>
    <col min="8" max="8" width="8.25" style="3" customWidth="1"/>
    <col min="9" max="9" width="11.625" style="19" bestFit="1" customWidth="1"/>
    <col min="10" max="10" width="8.25" style="3" bestFit="1" customWidth="1"/>
    <col min="11" max="11" width="11.625" style="19" bestFit="1" customWidth="1"/>
    <col min="12" max="12" width="8.25" style="3" bestFit="1" customWidth="1"/>
    <col min="13" max="13" width="11.625" style="19" bestFit="1" customWidth="1"/>
    <col min="14" max="14" width="8.25" style="3" bestFit="1" customWidth="1"/>
    <col min="15" max="15" width="11.625" style="19" bestFit="1" customWidth="1"/>
    <col min="16" max="16" width="8.25" style="3" bestFit="1" customWidth="1"/>
    <col min="17" max="17" width="11.625" style="19" bestFit="1" customWidth="1"/>
    <col min="18" max="18" width="8.25" style="3" bestFit="1" customWidth="1"/>
    <col min="19" max="19" width="11.625" style="19" bestFit="1" customWidth="1"/>
    <col min="20" max="20" width="8.25" style="3" bestFit="1" customWidth="1"/>
    <col min="21" max="21" width="11.625" style="19" bestFit="1" customWidth="1"/>
    <col min="22" max="22" width="8.25" style="1" bestFit="1" customWidth="1"/>
    <col min="23" max="23" width="11.625" style="25" bestFit="1" customWidth="1"/>
    <col min="24" max="24" width="8.75" style="2"/>
    <col min="25" max="16384" width="8.75" style="1"/>
  </cols>
  <sheetData>
    <row r="1" spans="1:24" ht="12.75">
      <c r="A1" s="46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s="2" customFormat="1" ht="36">
      <c r="A2" s="13" t="s">
        <v>21</v>
      </c>
      <c r="B2" s="23">
        <v>2014</v>
      </c>
      <c r="C2" s="18">
        <v>2015</v>
      </c>
      <c r="D2" s="14" t="s">
        <v>23</v>
      </c>
      <c r="E2" s="23">
        <v>2016</v>
      </c>
      <c r="F2" s="15" t="s">
        <v>23</v>
      </c>
      <c r="G2" s="18" t="s">
        <v>14</v>
      </c>
      <c r="H2" s="14" t="s">
        <v>23</v>
      </c>
      <c r="I2" s="23" t="s">
        <v>15</v>
      </c>
      <c r="J2" s="15" t="s">
        <v>23</v>
      </c>
      <c r="K2" s="18" t="s">
        <v>16</v>
      </c>
      <c r="L2" s="14" t="s">
        <v>23</v>
      </c>
      <c r="M2" s="23">
        <v>2020</v>
      </c>
      <c r="N2" s="15" t="s">
        <v>23</v>
      </c>
      <c r="O2" s="18" t="s">
        <v>17</v>
      </c>
      <c r="P2" s="14" t="s">
        <v>23</v>
      </c>
      <c r="Q2" s="23" t="s">
        <v>18</v>
      </c>
      <c r="R2" s="15" t="s">
        <v>23</v>
      </c>
      <c r="S2" s="18" t="s">
        <v>19</v>
      </c>
      <c r="T2" s="14" t="s">
        <v>23</v>
      </c>
      <c r="U2" s="23" t="s">
        <v>20</v>
      </c>
      <c r="V2" s="15" t="s">
        <v>23</v>
      </c>
      <c r="W2" s="27" t="s">
        <v>25</v>
      </c>
      <c r="X2" s="14" t="s">
        <v>24</v>
      </c>
    </row>
    <row r="3" spans="1:24">
      <c r="A3" s="1" t="s">
        <v>0</v>
      </c>
      <c r="B3" s="5">
        <v>50</v>
      </c>
      <c r="C3" s="20">
        <v>43</v>
      </c>
      <c r="D3" s="7">
        <f>(C3-B3)/B3</f>
        <v>-0.14000000000000001</v>
      </c>
      <c r="E3" s="5">
        <v>48</v>
      </c>
      <c r="F3" s="4">
        <f>(E3-C3)/C3</f>
        <v>0.11627906976744186</v>
      </c>
      <c r="G3" s="20">
        <v>81</v>
      </c>
      <c r="H3" s="7">
        <f>(G3-E3)/E3</f>
        <v>0.6875</v>
      </c>
      <c r="I3" s="5">
        <v>95</v>
      </c>
      <c r="J3" s="4">
        <f>(I3-G3)/G3</f>
        <v>0.1728395061728395</v>
      </c>
      <c r="K3" s="20">
        <v>99</v>
      </c>
      <c r="L3" s="7">
        <f>(K3-I3)/I3</f>
        <v>4.2105263157894736E-2</v>
      </c>
      <c r="M3" s="5">
        <v>73</v>
      </c>
      <c r="N3" s="4">
        <f>(M3-K3)/K3</f>
        <v>-0.26262626262626265</v>
      </c>
      <c r="O3" s="20">
        <v>111</v>
      </c>
      <c r="P3" s="7">
        <f>(O3-M3)/M3</f>
        <v>0.52054794520547942</v>
      </c>
      <c r="Q3" s="5">
        <v>124</v>
      </c>
      <c r="R3" s="4">
        <f>(Q3-O3)/O3</f>
        <v>0.11711711711711711</v>
      </c>
      <c r="S3" s="20">
        <v>116</v>
      </c>
      <c r="T3" s="7">
        <f>(S3-Q3)/Q3</f>
        <v>-6.4516129032258063E-2</v>
      </c>
      <c r="U3" s="5">
        <v>117</v>
      </c>
      <c r="V3" s="4">
        <f>(U3-S3)/S3</f>
        <v>8.6206896551724137E-3</v>
      </c>
      <c r="W3" s="28">
        <f>U3-B3</f>
        <v>67</v>
      </c>
      <c r="X3" s="9">
        <f>(U3-B3)/B3</f>
        <v>1.34</v>
      </c>
    </row>
    <row r="4" spans="1:24">
      <c r="A4" s="1" t="s">
        <v>1</v>
      </c>
      <c r="B4" s="5">
        <v>58</v>
      </c>
      <c r="C4" s="20">
        <v>57</v>
      </c>
      <c r="D4" s="7">
        <f>(C4-B4)/B4</f>
        <v>-1.7241379310344827E-2</v>
      </c>
      <c r="E4" s="5">
        <v>62</v>
      </c>
      <c r="F4" s="4">
        <f>(E4-C4)/C4</f>
        <v>8.771929824561403E-2</v>
      </c>
      <c r="G4" s="20">
        <v>65</v>
      </c>
      <c r="H4" s="7">
        <f>(G4-E4)/E4</f>
        <v>4.8387096774193547E-2</v>
      </c>
      <c r="I4" s="5">
        <v>67</v>
      </c>
      <c r="J4" s="4">
        <f>(I4-G4)/G4</f>
        <v>3.0769230769230771E-2</v>
      </c>
      <c r="K4" s="20">
        <v>68</v>
      </c>
      <c r="L4" s="7">
        <f>(K4-I4)/I4</f>
        <v>1.4925373134328358E-2</v>
      </c>
      <c r="M4" s="5">
        <v>67</v>
      </c>
      <c r="N4" s="4">
        <f>(M4-K4)/K4</f>
        <v>-1.4705882352941176E-2</v>
      </c>
      <c r="O4" s="20">
        <v>79</v>
      </c>
      <c r="P4" s="7">
        <f>(O4-M4)/M4</f>
        <v>0.17910447761194029</v>
      </c>
      <c r="Q4" s="5">
        <v>87</v>
      </c>
      <c r="R4" s="4">
        <f>(Q4-O4)/O4</f>
        <v>0.10126582278481013</v>
      </c>
      <c r="S4" s="20">
        <v>95</v>
      </c>
      <c r="T4" s="7">
        <f>(S4-Q4)/Q4</f>
        <v>9.1954022988505746E-2</v>
      </c>
      <c r="U4" s="5">
        <v>94</v>
      </c>
      <c r="V4" s="4">
        <f>(U4-S4)/S4</f>
        <v>-1.0526315789473684E-2</v>
      </c>
      <c r="W4" s="28">
        <f>U4-B4</f>
        <v>36</v>
      </c>
      <c r="X4" s="9">
        <f>(U4-B4)/B4</f>
        <v>0.62068965517241381</v>
      </c>
    </row>
    <row r="5" spans="1:24">
      <c r="A5" s="1" t="s">
        <v>2</v>
      </c>
      <c r="B5" s="5">
        <v>47</v>
      </c>
      <c r="C5" s="20">
        <v>47</v>
      </c>
      <c r="D5" s="7">
        <f>(C5-B5)/B5</f>
        <v>0</v>
      </c>
      <c r="E5" s="5">
        <v>55</v>
      </c>
      <c r="F5" s="4">
        <f>(E5-C5)/C5</f>
        <v>0.1702127659574468</v>
      </c>
      <c r="G5" s="20">
        <v>55</v>
      </c>
      <c r="H5" s="7">
        <f>(G5-E5)/E5</f>
        <v>0</v>
      </c>
      <c r="I5" s="5">
        <v>52</v>
      </c>
      <c r="J5" s="4">
        <f>(I5-G5)/G5</f>
        <v>-5.4545454545454543E-2</v>
      </c>
      <c r="K5" s="20">
        <v>57</v>
      </c>
      <c r="L5" s="7">
        <f>(K5-I5)/I5</f>
        <v>9.6153846153846159E-2</v>
      </c>
      <c r="M5" s="5">
        <v>51</v>
      </c>
      <c r="N5" s="4">
        <f>(M5-K5)/K5</f>
        <v>-0.10526315789473684</v>
      </c>
      <c r="O5" s="20">
        <v>49</v>
      </c>
      <c r="P5" s="7">
        <f>(O5-M5)/M5</f>
        <v>-3.9215686274509803E-2</v>
      </c>
      <c r="Q5" s="5">
        <v>60</v>
      </c>
      <c r="R5" s="4">
        <f>(Q5-O5)/O5</f>
        <v>0.22448979591836735</v>
      </c>
      <c r="S5" s="20">
        <v>72</v>
      </c>
      <c r="T5" s="7">
        <f>(S5-Q5)/Q5</f>
        <v>0.2</v>
      </c>
      <c r="U5" s="5">
        <v>84</v>
      </c>
      <c r="V5" s="4">
        <f>(U5-S5)/S5</f>
        <v>0.16666666666666666</v>
      </c>
      <c r="W5" s="28">
        <f>U5-B5</f>
        <v>37</v>
      </c>
      <c r="X5" s="9">
        <f>(U5-B5)/B5</f>
        <v>0.78723404255319152</v>
      </c>
    </row>
    <row r="6" spans="1:24">
      <c r="A6" s="1" t="s">
        <v>3</v>
      </c>
      <c r="B6" s="5">
        <v>533</v>
      </c>
      <c r="C6" s="20">
        <v>545</v>
      </c>
      <c r="D6" s="7">
        <f>(C6-B6)/B6</f>
        <v>2.2514071294559099E-2</v>
      </c>
      <c r="E6" s="5">
        <v>567</v>
      </c>
      <c r="F6" s="4">
        <f>(E6-C6)/C6</f>
        <v>4.0366972477064222E-2</v>
      </c>
      <c r="G6" s="20">
        <v>573</v>
      </c>
      <c r="H6" s="7">
        <f>(G6-E6)/E6</f>
        <v>1.0582010582010581E-2</v>
      </c>
      <c r="I6" s="5">
        <v>608</v>
      </c>
      <c r="J6" s="4">
        <f>(I6-G6)/G6</f>
        <v>6.1082024432809773E-2</v>
      </c>
      <c r="K6" s="20">
        <v>697</v>
      </c>
      <c r="L6" s="7">
        <f>(K6-I6)/I6</f>
        <v>0.14638157894736842</v>
      </c>
      <c r="M6" s="5">
        <v>707</v>
      </c>
      <c r="N6" s="4">
        <f>(M6-K6)/K6</f>
        <v>1.4347202295552367E-2</v>
      </c>
      <c r="O6" s="20">
        <v>706</v>
      </c>
      <c r="P6" s="7">
        <f>(O6-M6)/M6</f>
        <v>-1.4144271570014145E-3</v>
      </c>
      <c r="Q6" s="5">
        <v>727</v>
      </c>
      <c r="R6" s="4">
        <f>(Q6-O6)/O6</f>
        <v>2.9745042492917848E-2</v>
      </c>
      <c r="S6" s="20">
        <v>746</v>
      </c>
      <c r="T6" s="7">
        <f>(S6-Q6)/Q6</f>
        <v>2.6134800550206328E-2</v>
      </c>
      <c r="U6" s="5">
        <v>785</v>
      </c>
      <c r="V6" s="4">
        <f>(U6-S6)/S6</f>
        <v>5.2278820375335121E-2</v>
      </c>
      <c r="W6" s="28">
        <f>U6-B6</f>
        <v>252</v>
      </c>
      <c r="X6" s="9">
        <f>(U6-B6)/B6</f>
        <v>0.4727954971857411</v>
      </c>
    </row>
    <row r="7" spans="1:24">
      <c r="A7" s="1" t="s">
        <v>4</v>
      </c>
      <c r="B7" s="5">
        <v>178</v>
      </c>
      <c r="C7" s="20">
        <v>177</v>
      </c>
      <c r="D7" s="7">
        <f>(C7-B7)/B7</f>
        <v>-5.6179775280898875E-3</v>
      </c>
      <c r="E7" s="5">
        <v>162</v>
      </c>
      <c r="F7" s="4">
        <f>(E7-C7)/C7</f>
        <v>-8.4745762711864403E-2</v>
      </c>
      <c r="G7" s="20">
        <v>159</v>
      </c>
      <c r="H7" s="7">
        <f>(G7-E7)/E7</f>
        <v>-1.8518518518518517E-2</v>
      </c>
      <c r="I7" s="5">
        <v>165</v>
      </c>
      <c r="J7" s="4">
        <f>(I7-G7)/G7</f>
        <v>3.7735849056603772E-2</v>
      </c>
      <c r="K7" s="20">
        <v>171</v>
      </c>
      <c r="L7" s="7">
        <f>(K7-I7)/I7</f>
        <v>3.6363636363636362E-2</v>
      </c>
      <c r="M7" s="5">
        <v>164</v>
      </c>
      <c r="N7" s="4">
        <f>(M7-K7)/K7</f>
        <v>-4.0935672514619881E-2</v>
      </c>
      <c r="O7" s="20">
        <v>158</v>
      </c>
      <c r="P7" s="7">
        <f>(O7-M7)/M7</f>
        <v>-3.6585365853658534E-2</v>
      </c>
      <c r="Q7" s="5">
        <v>156</v>
      </c>
      <c r="R7" s="4">
        <f>(Q7-O7)/O7</f>
        <v>-1.2658227848101266E-2</v>
      </c>
      <c r="S7" s="20">
        <v>162</v>
      </c>
      <c r="T7" s="7">
        <f>(S7-Q7)/Q7</f>
        <v>3.8461538461538464E-2</v>
      </c>
      <c r="U7" s="5">
        <v>170</v>
      </c>
      <c r="V7" s="4">
        <f>(U7-S7)/S7</f>
        <v>4.9382716049382713E-2</v>
      </c>
      <c r="W7" s="28">
        <f>U7-B7</f>
        <v>-8</v>
      </c>
      <c r="X7" s="9">
        <f>(U7-B7)/B7</f>
        <v>-4.49438202247191E-2</v>
      </c>
    </row>
    <row r="8" spans="1:24">
      <c r="A8" s="1" t="s">
        <v>5</v>
      </c>
      <c r="B8" s="5">
        <v>24</v>
      </c>
      <c r="C8" s="20">
        <v>26</v>
      </c>
      <c r="D8" s="7">
        <f>(C8-B8)/B8</f>
        <v>8.3333333333333329E-2</v>
      </c>
      <c r="E8" s="5">
        <v>33</v>
      </c>
      <c r="F8" s="4">
        <f>(E8-C8)/C8</f>
        <v>0.26923076923076922</v>
      </c>
      <c r="G8" s="20">
        <v>38</v>
      </c>
      <c r="H8" s="7">
        <f>(G8-E8)/E8</f>
        <v>0.15151515151515152</v>
      </c>
      <c r="I8" s="5">
        <v>48</v>
      </c>
      <c r="J8" s="4">
        <f>(I8-G8)/G8</f>
        <v>0.26315789473684209</v>
      </c>
      <c r="K8" s="20">
        <v>79</v>
      </c>
      <c r="L8" s="7">
        <f>(K8-I8)/I8</f>
        <v>0.64583333333333337</v>
      </c>
      <c r="M8" s="5">
        <v>81</v>
      </c>
      <c r="N8" s="4">
        <f>(M8-K8)/K8</f>
        <v>2.5316455696202531E-2</v>
      </c>
      <c r="O8" s="20">
        <v>89</v>
      </c>
      <c r="P8" s="7">
        <f>(O8-M8)/M8</f>
        <v>9.8765432098765427E-2</v>
      </c>
      <c r="Q8" s="5">
        <v>96</v>
      </c>
      <c r="R8" s="4">
        <f>(Q8-O8)/O8</f>
        <v>7.8651685393258425E-2</v>
      </c>
      <c r="S8" s="20">
        <v>100</v>
      </c>
      <c r="T8" s="7">
        <f>(S8-Q8)/Q8</f>
        <v>4.1666666666666664E-2</v>
      </c>
      <c r="U8" s="5">
        <v>85</v>
      </c>
      <c r="V8" s="4">
        <f>(U8-S8)/S8</f>
        <v>-0.15</v>
      </c>
      <c r="W8" s="28">
        <f>U8-B8</f>
        <v>61</v>
      </c>
      <c r="X8" s="9">
        <f>(U8-B8)/B8</f>
        <v>2.5416666666666665</v>
      </c>
    </row>
    <row r="9" spans="1:24">
      <c r="A9" s="1" t="s">
        <v>6</v>
      </c>
      <c r="B9" s="5">
        <v>34</v>
      </c>
      <c r="C9" s="20">
        <v>31</v>
      </c>
      <c r="D9" s="7">
        <f>(C9-B9)/B9</f>
        <v>-8.8235294117647065E-2</v>
      </c>
      <c r="E9" s="5">
        <v>29</v>
      </c>
      <c r="F9" s="4">
        <f>(E9-C9)/C9</f>
        <v>-6.4516129032258063E-2</v>
      </c>
      <c r="G9" s="20">
        <v>30</v>
      </c>
      <c r="H9" s="7">
        <f>(G9-E9)/E9</f>
        <v>3.4482758620689655E-2</v>
      </c>
      <c r="I9" s="5">
        <v>30</v>
      </c>
      <c r="J9" s="4">
        <f>(I9-G9)/G9</f>
        <v>0</v>
      </c>
      <c r="K9" s="20">
        <v>32</v>
      </c>
      <c r="L9" s="7">
        <f>(K9-I9)/I9</f>
        <v>6.6666666666666666E-2</v>
      </c>
      <c r="M9" s="5">
        <v>33</v>
      </c>
      <c r="N9" s="4">
        <f>(M9-K9)/K9</f>
        <v>3.125E-2</v>
      </c>
      <c r="O9" s="20">
        <v>38</v>
      </c>
      <c r="P9" s="7">
        <f>(O9-M9)/M9</f>
        <v>0.15151515151515152</v>
      </c>
      <c r="Q9" s="5">
        <v>41</v>
      </c>
      <c r="R9" s="4">
        <f>(Q9-O9)/O9</f>
        <v>7.8947368421052627E-2</v>
      </c>
      <c r="S9" s="20">
        <v>37</v>
      </c>
      <c r="T9" s="7">
        <f>(S9-Q9)/Q9</f>
        <v>-9.7560975609756101E-2</v>
      </c>
      <c r="U9" s="5">
        <v>39</v>
      </c>
      <c r="V9" s="4">
        <f>(U9-S9)/S9</f>
        <v>5.4054054054054057E-2</v>
      </c>
      <c r="W9" s="28">
        <f>U9-B9</f>
        <v>5</v>
      </c>
      <c r="X9" s="9">
        <f>(U9-B9)/B9</f>
        <v>0.14705882352941177</v>
      </c>
    </row>
    <row r="10" spans="1:24">
      <c r="A10" s="1" t="s">
        <v>7</v>
      </c>
      <c r="B10" s="5">
        <v>19</v>
      </c>
      <c r="C10" s="20">
        <v>22</v>
      </c>
      <c r="D10" s="7">
        <f>(C10-B10)/B10</f>
        <v>0.15789473684210525</v>
      </c>
      <c r="E10" s="5">
        <v>26</v>
      </c>
      <c r="F10" s="4">
        <f>(E10-C10)/C10</f>
        <v>0.18181818181818182</v>
      </c>
      <c r="G10" s="20">
        <v>24</v>
      </c>
      <c r="H10" s="7">
        <f>(G10-E10)/E10</f>
        <v>-7.6923076923076927E-2</v>
      </c>
      <c r="I10" s="5">
        <v>33</v>
      </c>
      <c r="J10" s="4">
        <f>(I10-G10)/G10</f>
        <v>0.375</v>
      </c>
      <c r="K10" s="20">
        <v>40</v>
      </c>
      <c r="L10" s="7">
        <f>(K10-I10)/I10</f>
        <v>0.21212121212121213</v>
      </c>
      <c r="M10" s="5">
        <v>44</v>
      </c>
      <c r="N10" s="4">
        <f>(M10-K10)/K10</f>
        <v>0.1</v>
      </c>
      <c r="O10" s="20">
        <v>46</v>
      </c>
      <c r="P10" s="7">
        <f>(O10-M10)/M10</f>
        <v>4.5454545454545456E-2</v>
      </c>
      <c r="Q10" s="5">
        <v>48</v>
      </c>
      <c r="R10" s="4">
        <f>(Q10-O10)/O10</f>
        <v>4.3478260869565216E-2</v>
      </c>
      <c r="S10" s="20">
        <v>60</v>
      </c>
      <c r="T10" s="7">
        <f>(S10-Q10)/Q10</f>
        <v>0.25</v>
      </c>
      <c r="U10" s="5">
        <v>47</v>
      </c>
      <c r="V10" s="4">
        <f>(U10-S10)/S10</f>
        <v>-0.21666666666666667</v>
      </c>
      <c r="W10" s="28">
        <f>U10-B10</f>
        <v>28</v>
      </c>
      <c r="X10" s="9">
        <f>(U10-B10)/B10</f>
        <v>1.4736842105263157</v>
      </c>
    </row>
    <row r="11" spans="1:24">
      <c r="A11" s="1" t="s">
        <v>8</v>
      </c>
      <c r="B11" s="5">
        <v>44</v>
      </c>
      <c r="C11" s="20">
        <v>46</v>
      </c>
      <c r="D11" s="7">
        <f>(C11-B11)/B11</f>
        <v>4.5454545454545456E-2</v>
      </c>
      <c r="E11" s="5">
        <v>43</v>
      </c>
      <c r="F11" s="4">
        <f>(E11-C11)/C11</f>
        <v>-6.5217391304347824E-2</v>
      </c>
      <c r="G11" s="20">
        <v>43</v>
      </c>
      <c r="H11" s="7">
        <f>(G11-E11)/E11</f>
        <v>0</v>
      </c>
      <c r="I11" s="5">
        <v>49</v>
      </c>
      <c r="J11" s="4">
        <f>(I11-G11)/G11</f>
        <v>0.13953488372093023</v>
      </c>
      <c r="K11" s="20">
        <v>56</v>
      </c>
      <c r="L11" s="7">
        <f>(K11-I11)/I11</f>
        <v>0.14285714285714285</v>
      </c>
      <c r="M11" s="5">
        <v>55</v>
      </c>
      <c r="N11" s="4">
        <f>(M11-K11)/K11</f>
        <v>-1.7857142857142856E-2</v>
      </c>
      <c r="O11" s="20">
        <v>51</v>
      </c>
      <c r="P11" s="7">
        <f>(O11-M11)/M11</f>
        <v>-7.2727272727272724E-2</v>
      </c>
      <c r="Q11" s="5">
        <v>55</v>
      </c>
      <c r="R11" s="4">
        <f>(Q11-O11)/O11</f>
        <v>7.8431372549019607E-2</v>
      </c>
      <c r="S11" s="20">
        <v>59</v>
      </c>
      <c r="T11" s="7">
        <f>(S11-Q11)/Q11</f>
        <v>7.2727272727272724E-2</v>
      </c>
      <c r="U11" s="5">
        <v>65</v>
      </c>
      <c r="V11" s="4">
        <f>(U11-S11)/S11</f>
        <v>0.10169491525423729</v>
      </c>
      <c r="W11" s="28">
        <f>U11-B11</f>
        <v>21</v>
      </c>
      <c r="X11" s="9">
        <f>(U11-B11)/B11</f>
        <v>0.47727272727272729</v>
      </c>
    </row>
    <row r="12" spans="1:24">
      <c r="A12" s="1" t="s">
        <v>9</v>
      </c>
      <c r="B12" s="5">
        <v>48</v>
      </c>
      <c r="C12" s="20">
        <v>48</v>
      </c>
      <c r="D12" s="7">
        <f>(C12-B12)/B12</f>
        <v>0</v>
      </c>
      <c r="E12" s="5">
        <v>48</v>
      </c>
      <c r="F12" s="4">
        <f>(E12-C12)/C12</f>
        <v>0</v>
      </c>
      <c r="G12" s="20">
        <v>53</v>
      </c>
      <c r="H12" s="7">
        <f>(G12-E12)/E12</f>
        <v>0.10416666666666667</v>
      </c>
      <c r="I12" s="5">
        <v>67</v>
      </c>
      <c r="J12" s="4">
        <f>(I12-G12)/G12</f>
        <v>0.26415094339622641</v>
      </c>
      <c r="K12" s="20">
        <v>97</v>
      </c>
      <c r="L12" s="7">
        <f>(K12-I12)/I12</f>
        <v>0.44776119402985076</v>
      </c>
      <c r="M12" s="5">
        <v>83</v>
      </c>
      <c r="N12" s="4">
        <f>(M12-K12)/K12</f>
        <v>-0.14432989690721648</v>
      </c>
      <c r="O12" s="20">
        <v>98</v>
      </c>
      <c r="P12" s="7">
        <f>(O12-M12)/M12</f>
        <v>0.18072289156626506</v>
      </c>
      <c r="Q12" s="5">
        <v>107</v>
      </c>
      <c r="R12" s="4">
        <f>(Q12-O12)/O12</f>
        <v>9.1836734693877556E-2</v>
      </c>
      <c r="S12" s="20">
        <v>118</v>
      </c>
      <c r="T12" s="7">
        <f>(S12-Q12)/Q12</f>
        <v>0.10280373831775701</v>
      </c>
      <c r="U12" s="5">
        <v>128</v>
      </c>
      <c r="V12" s="4">
        <f>(U12-S12)/S12</f>
        <v>8.4745762711864403E-2</v>
      </c>
      <c r="W12" s="28">
        <f>U12-B12</f>
        <v>80</v>
      </c>
      <c r="X12" s="9">
        <f>(U12-B12)/B12</f>
        <v>1.6666666666666667</v>
      </c>
    </row>
    <row r="13" spans="1:24">
      <c r="A13" s="1" t="s">
        <v>10</v>
      </c>
      <c r="B13" s="5">
        <v>47</v>
      </c>
      <c r="C13" s="20">
        <v>45</v>
      </c>
      <c r="D13" s="7">
        <f>(C13-B13)/B13</f>
        <v>-4.2553191489361701E-2</v>
      </c>
      <c r="E13" s="5">
        <v>51</v>
      </c>
      <c r="F13" s="4">
        <f>(E13-C13)/C13</f>
        <v>0.13333333333333333</v>
      </c>
      <c r="G13" s="20">
        <v>53</v>
      </c>
      <c r="H13" s="7">
        <f>(G13-E13)/E13</f>
        <v>3.9215686274509803E-2</v>
      </c>
      <c r="I13" s="5">
        <v>57</v>
      </c>
      <c r="J13" s="4">
        <f>(I13-G13)/G13</f>
        <v>7.5471698113207544E-2</v>
      </c>
      <c r="K13" s="20">
        <v>59</v>
      </c>
      <c r="L13" s="7">
        <f>(K13-I13)/I13</f>
        <v>3.5087719298245612E-2</v>
      </c>
      <c r="M13" s="5">
        <v>56</v>
      </c>
      <c r="N13" s="4">
        <f>(M13-K13)/K13</f>
        <v>-5.0847457627118647E-2</v>
      </c>
      <c r="O13" s="20">
        <v>65</v>
      </c>
      <c r="P13" s="7">
        <f>(O13-M13)/M13</f>
        <v>0.16071428571428573</v>
      </c>
      <c r="Q13" s="5">
        <v>69</v>
      </c>
      <c r="R13" s="4">
        <f>(Q13-O13)/O13</f>
        <v>6.1538461538461542E-2</v>
      </c>
      <c r="S13" s="20">
        <v>75</v>
      </c>
      <c r="T13" s="7">
        <f>(S13-Q13)/Q13</f>
        <v>8.6956521739130432E-2</v>
      </c>
      <c r="U13" s="5">
        <v>80</v>
      </c>
      <c r="V13" s="4">
        <f>(U13-S13)/S13</f>
        <v>6.6666666666666666E-2</v>
      </c>
      <c r="W13" s="28">
        <f>U13-B13</f>
        <v>33</v>
      </c>
      <c r="X13" s="9">
        <f>(U13-B13)/B13</f>
        <v>0.7021276595744681</v>
      </c>
    </row>
    <row r="14" spans="1:24">
      <c r="A14" s="1" t="s">
        <v>11</v>
      </c>
      <c r="B14" s="5">
        <v>42</v>
      </c>
      <c r="C14" s="20">
        <v>37</v>
      </c>
      <c r="D14" s="7">
        <f>(C14-B14)/B14</f>
        <v>-0.11904761904761904</v>
      </c>
      <c r="E14" s="5">
        <v>36</v>
      </c>
      <c r="F14" s="4">
        <f>(E14-C14)/C14</f>
        <v>-2.7027027027027029E-2</v>
      </c>
      <c r="G14" s="20">
        <v>38</v>
      </c>
      <c r="H14" s="7">
        <f>(G14-E14)/E14</f>
        <v>5.5555555555555552E-2</v>
      </c>
      <c r="I14" s="5">
        <v>42</v>
      </c>
      <c r="J14" s="4">
        <f>(I14-G14)/G14</f>
        <v>0.10526315789473684</v>
      </c>
      <c r="K14" s="20">
        <v>40</v>
      </c>
      <c r="L14" s="7">
        <f>(K14-I14)/I14</f>
        <v>-4.7619047619047616E-2</v>
      </c>
      <c r="M14" s="5">
        <v>41</v>
      </c>
      <c r="N14" s="4">
        <f>(M14-K14)/K14</f>
        <v>2.5000000000000001E-2</v>
      </c>
      <c r="O14" s="20">
        <v>41</v>
      </c>
      <c r="P14" s="7">
        <f>(O14-M14)/M14</f>
        <v>0</v>
      </c>
      <c r="Q14" s="5">
        <v>41</v>
      </c>
      <c r="R14" s="4">
        <f>(Q14-O14)/O14</f>
        <v>0</v>
      </c>
      <c r="S14" s="20">
        <v>47</v>
      </c>
      <c r="T14" s="7">
        <f>(S14-Q14)/Q14</f>
        <v>0.14634146341463414</v>
      </c>
      <c r="U14" s="5">
        <v>51</v>
      </c>
      <c r="V14" s="4">
        <f>(U14-S14)/S14</f>
        <v>8.5106382978723402E-2</v>
      </c>
      <c r="W14" s="28">
        <f>U14-B14</f>
        <v>9</v>
      </c>
      <c r="X14" s="9">
        <f>(U14-B14)/B14</f>
        <v>0.21428571428571427</v>
      </c>
    </row>
    <row r="15" spans="1:24">
      <c r="A15" s="1" t="s">
        <v>12</v>
      </c>
      <c r="B15" s="5">
        <v>186</v>
      </c>
      <c r="C15" s="20">
        <v>188</v>
      </c>
      <c r="D15" s="7">
        <f>(C15-B15)/B15</f>
        <v>1.0752688172043012E-2</v>
      </c>
      <c r="E15" s="5">
        <v>171</v>
      </c>
      <c r="F15" s="4">
        <f>(E15-C15)/C15</f>
        <v>-9.0425531914893623E-2</v>
      </c>
      <c r="G15" s="20">
        <v>187</v>
      </c>
      <c r="H15" s="7">
        <f>(G15-E15)/E15</f>
        <v>9.3567251461988299E-2</v>
      </c>
      <c r="I15" s="5">
        <v>167</v>
      </c>
      <c r="J15" s="4">
        <f>(I15-G15)/G15</f>
        <v>-0.10695187165775401</v>
      </c>
      <c r="K15" s="20">
        <v>100</v>
      </c>
      <c r="L15" s="7">
        <f>(K15-I15)/I15</f>
        <v>-0.40119760479041916</v>
      </c>
      <c r="M15" s="5">
        <v>84</v>
      </c>
      <c r="N15" s="4">
        <f>(M15-K15)/K15</f>
        <v>-0.16</v>
      </c>
      <c r="O15" s="20">
        <v>76</v>
      </c>
      <c r="P15" s="7">
        <f>(O15-M15)/M15</f>
        <v>-9.5238095238095233E-2</v>
      </c>
      <c r="Q15" s="5">
        <v>72</v>
      </c>
      <c r="R15" s="4">
        <f>(Q15-O15)/O15</f>
        <v>-5.2631578947368418E-2</v>
      </c>
      <c r="S15" s="20">
        <v>68</v>
      </c>
      <c r="T15" s="7">
        <f>(S15-Q15)/Q15</f>
        <v>-5.5555555555555552E-2</v>
      </c>
      <c r="U15" s="5">
        <v>68</v>
      </c>
      <c r="V15" s="4">
        <f>(U15-S15)/S15</f>
        <v>0</v>
      </c>
      <c r="W15" s="28">
        <f>U15-B15</f>
        <v>-118</v>
      </c>
      <c r="X15" s="9">
        <f>(U15-B15)/B15</f>
        <v>-0.63440860215053763</v>
      </c>
    </row>
    <row r="16" spans="1:24" s="10" customFormat="1" ht="12.75" thickBot="1">
      <c r="A16" s="10" t="s">
        <v>13</v>
      </c>
      <c r="B16" s="24">
        <v>38</v>
      </c>
      <c r="C16" s="21">
        <v>40</v>
      </c>
      <c r="D16" s="11">
        <f>(C16-B16)/B16</f>
        <v>5.2631578947368418E-2</v>
      </c>
      <c r="E16" s="24">
        <v>37</v>
      </c>
      <c r="F16" s="12">
        <f>(E16-C16)/C16</f>
        <v>-7.4999999999999997E-2</v>
      </c>
      <c r="G16" s="21">
        <v>38</v>
      </c>
      <c r="H16" s="11">
        <f>(G16-E16)/E16</f>
        <v>2.7027027027027029E-2</v>
      </c>
      <c r="I16" s="24">
        <v>42</v>
      </c>
      <c r="J16" s="12">
        <f>(I16-G16)/G16</f>
        <v>0.10526315789473684</v>
      </c>
      <c r="K16" s="21">
        <v>49</v>
      </c>
      <c r="L16" s="11">
        <f>(K16-I16)/I16</f>
        <v>0.16666666666666666</v>
      </c>
      <c r="M16" s="24">
        <v>50</v>
      </c>
      <c r="N16" s="12">
        <f>(M16-K16)/K16</f>
        <v>2.0408163265306121E-2</v>
      </c>
      <c r="O16" s="21">
        <v>50</v>
      </c>
      <c r="P16" s="11">
        <f>(O16-M16)/M16</f>
        <v>0</v>
      </c>
      <c r="Q16" s="24">
        <v>56</v>
      </c>
      <c r="R16" s="12">
        <f>(Q16-O16)/O16</f>
        <v>0.12</v>
      </c>
      <c r="S16" s="21">
        <v>56</v>
      </c>
      <c r="T16" s="11">
        <f>(S16-Q16)/Q16</f>
        <v>0</v>
      </c>
      <c r="U16" s="24">
        <v>57</v>
      </c>
      <c r="V16" s="12">
        <f>(U16-S16)/S16</f>
        <v>1.7857142857142856E-2</v>
      </c>
      <c r="W16" s="29">
        <f>U16-B16</f>
        <v>19</v>
      </c>
      <c r="X16" s="16">
        <f>(U16-B16)/B16</f>
        <v>0.5</v>
      </c>
    </row>
    <row r="17" spans="1:24" s="2" customFormat="1" ht="12.75" thickTop="1">
      <c r="A17" s="2" t="s">
        <v>22</v>
      </c>
      <c r="B17" s="25">
        <v>1348</v>
      </c>
      <c r="C17" s="53">
        <v>1352</v>
      </c>
      <c r="D17" s="8">
        <f>(C17-B17)/B17</f>
        <v>2.967359050445104E-3</v>
      </c>
      <c r="E17" s="25">
        <v>1368</v>
      </c>
      <c r="F17" s="6">
        <f>(E17-C17)/C17</f>
        <v>1.1834319526627219E-2</v>
      </c>
      <c r="G17" s="53">
        <v>1437</v>
      </c>
      <c r="H17" s="8">
        <f>(G17-E17)/E17</f>
        <v>5.0438596491228067E-2</v>
      </c>
      <c r="I17" s="25">
        <v>1522</v>
      </c>
      <c r="J17" s="6">
        <f>(I17-G17)/G17</f>
        <v>5.915100904662491E-2</v>
      </c>
      <c r="K17" s="53">
        <v>1644</v>
      </c>
      <c r="L17" s="8">
        <f>(K17-I17)/I17</f>
        <v>8.0157687253613663E-2</v>
      </c>
      <c r="M17" s="25">
        <v>1589</v>
      </c>
      <c r="N17" s="6">
        <f>(M17-K17)/K17</f>
        <v>-3.3454987834549879E-2</v>
      </c>
      <c r="O17" s="53">
        <v>1657</v>
      </c>
      <c r="P17" s="8">
        <f>(O17-M17)/M17</f>
        <v>4.2794210195091255E-2</v>
      </c>
      <c r="Q17" s="25">
        <v>1739</v>
      </c>
      <c r="R17" s="6">
        <f>(Q17-O17)/O17</f>
        <v>4.9487024743512374E-2</v>
      </c>
      <c r="S17" s="53">
        <v>1811</v>
      </c>
      <c r="T17" s="52">
        <f>(S17-Q17)/Q17</f>
        <v>4.1403105232892465E-2</v>
      </c>
      <c r="U17" s="25">
        <v>1870</v>
      </c>
      <c r="V17" s="6">
        <f>(U17-S17)/S17</f>
        <v>3.2578685808945337E-2</v>
      </c>
      <c r="W17" s="28">
        <f>U17-B17</f>
        <v>522</v>
      </c>
      <c r="X17" s="9">
        <f>(U17-B17)/B17</f>
        <v>0.38724035608308605</v>
      </c>
    </row>
    <row r="19" spans="1:24" ht="12.75">
      <c r="A19" s="47" t="s">
        <v>28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s="2" customFormat="1" ht="36">
      <c r="A20" s="13" t="s">
        <v>21</v>
      </c>
      <c r="B20" s="23">
        <v>2014</v>
      </c>
      <c r="C20" s="18">
        <v>2015</v>
      </c>
      <c r="D20" s="14" t="s">
        <v>23</v>
      </c>
      <c r="E20" s="23">
        <v>2016</v>
      </c>
      <c r="F20" s="15" t="s">
        <v>23</v>
      </c>
      <c r="G20" s="18" t="s">
        <v>14</v>
      </c>
      <c r="H20" s="14" t="s">
        <v>23</v>
      </c>
      <c r="I20" s="23" t="s">
        <v>15</v>
      </c>
      <c r="J20" s="15" t="s">
        <v>23</v>
      </c>
      <c r="K20" s="18" t="s">
        <v>16</v>
      </c>
      <c r="L20" s="14" t="s">
        <v>23</v>
      </c>
      <c r="M20" s="23">
        <v>2020</v>
      </c>
      <c r="N20" s="15" t="s">
        <v>23</v>
      </c>
      <c r="O20" s="18" t="s">
        <v>17</v>
      </c>
      <c r="P20" s="14" t="s">
        <v>23</v>
      </c>
      <c r="Q20" s="23" t="s">
        <v>18</v>
      </c>
      <c r="R20" s="15" t="s">
        <v>23</v>
      </c>
      <c r="S20" s="18" t="s">
        <v>19</v>
      </c>
      <c r="T20" s="14" t="s">
        <v>23</v>
      </c>
      <c r="U20" s="23" t="s">
        <v>20</v>
      </c>
      <c r="V20" s="15" t="s">
        <v>23</v>
      </c>
      <c r="W20" s="27" t="s">
        <v>25</v>
      </c>
      <c r="X20" s="14" t="s">
        <v>24</v>
      </c>
    </row>
    <row r="21" spans="1:24">
      <c r="A21" s="1" t="s">
        <v>0</v>
      </c>
      <c r="B21" s="50">
        <v>5143385</v>
      </c>
      <c r="C21" s="51">
        <v>4364559</v>
      </c>
      <c r="D21" s="7">
        <f>(C21-B21)/B21</f>
        <v>-0.15142284701611877</v>
      </c>
      <c r="E21" s="50">
        <v>4657957</v>
      </c>
      <c r="F21" s="4">
        <f>(E21-C21)/E21</f>
        <v>6.298855914728281E-2</v>
      </c>
      <c r="G21" s="51">
        <v>5560511</v>
      </c>
      <c r="H21" s="7">
        <f>(G21-E21)/E21</f>
        <v>0.19376606525135376</v>
      </c>
      <c r="I21" s="50">
        <v>6496256</v>
      </c>
      <c r="J21" s="4">
        <f>(I21-G21)/G21</f>
        <v>0.16828399404299352</v>
      </c>
      <c r="K21" s="51">
        <v>6263571</v>
      </c>
      <c r="L21" s="7">
        <f>(K21-I21)/I21</f>
        <v>-3.581832366212169E-2</v>
      </c>
      <c r="M21" s="50">
        <v>6386090</v>
      </c>
      <c r="N21" s="4">
        <f>(M21-K21)/K21</f>
        <v>1.9560566967309862E-2</v>
      </c>
      <c r="O21" s="51">
        <v>7002330</v>
      </c>
      <c r="P21" s="7">
        <f>(O21-M21)/M21</f>
        <v>9.649723069984921E-2</v>
      </c>
      <c r="Q21" s="50">
        <v>7636817</v>
      </c>
      <c r="R21" s="4">
        <f>(Q21-O21)/O21</f>
        <v>9.0610839534840545E-2</v>
      </c>
      <c r="S21" s="51">
        <v>7740313</v>
      </c>
      <c r="T21" s="7">
        <f>(S21-Q21)/Q21</f>
        <v>1.3552243035285513E-2</v>
      </c>
      <c r="U21" s="50">
        <v>8299004</v>
      </c>
      <c r="V21" s="4">
        <f>(U21-S21)/S21</f>
        <v>7.2179380859662912E-2</v>
      </c>
      <c r="W21" s="30">
        <f>U21-B21</f>
        <v>3155619</v>
      </c>
      <c r="X21" s="8">
        <f>(U21-B21)/B21</f>
        <v>0.61352961133572537</v>
      </c>
    </row>
    <row r="22" spans="1:24">
      <c r="A22" s="1" t="s">
        <v>1</v>
      </c>
      <c r="B22" s="50">
        <v>4672554</v>
      </c>
      <c r="C22" s="51">
        <v>4647562</v>
      </c>
      <c r="D22" s="7">
        <f>(C22-B22)/B22</f>
        <v>-5.3486808285147696E-3</v>
      </c>
      <c r="E22" s="50">
        <v>5197216</v>
      </c>
      <c r="F22" s="4">
        <f>(E22-C22)/E22</f>
        <v>0.10575931421745796</v>
      </c>
      <c r="G22" s="51">
        <v>4967124</v>
      </c>
      <c r="H22" s="7">
        <f>(G22-E22)/E22</f>
        <v>-4.4272164174050103E-2</v>
      </c>
      <c r="I22" s="50">
        <v>5672986</v>
      </c>
      <c r="J22" s="4">
        <f>(I22-G22)/G22</f>
        <v>0.14210678050316441</v>
      </c>
      <c r="K22" s="51">
        <v>6022766</v>
      </c>
      <c r="L22" s="7">
        <f>(K22-I22)/I22</f>
        <v>6.1657123779258402E-2</v>
      </c>
      <c r="M22" s="50">
        <v>6530452</v>
      </c>
      <c r="N22" s="4">
        <f>(M22-K22)/K22</f>
        <v>8.4294491932776397E-2</v>
      </c>
      <c r="O22" s="51">
        <v>7381247</v>
      </c>
      <c r="P22" s="7">
        <f>(O22-M22)/M22</f>
        <v>0.13028118114948245</v>
      </c>
      <c r="Q22" s="50">
        <v>8072624</v>
      </c>
      <c r="R22" s="4">
        <f>(Q22-O22)/O22</f>
        <v>9.3666693446242885E-2</v>
      </c>
      <c r="S22" s="51">
        <v>9010806</v>
      </c>
      <c r="T22" s="7">
        <f>(S22-Q22)/Q22</f>
        <v>0.11621772548801976</v>
      </c>
      <c r="U22" s="50">
        <v>9288887</v>
      </c>
      <c r="V22" s="4">
        <f>(U22-S22)/S22</f>
        <v>3.0860835312623531E-2</v>
      </c>
      <c r="W22" s="30">
        <f>U22-B22</f>
        <v>4616333</v>
      </c>
      <c r="X22" s="8">
        <f>(U22-B22)/B22</f>
        <v>0.98796782230874169</v>
      </c>
    </row>
    <row r="23" spans="1:24">
      <c r="A23" s="1" t="s">
        <v>2</v>
      </c>
      <c r="B23" s="50">
        <v>4714730</v>
      </c>
      <c r="C23" s="51">
        <v>4741198</v>
      </c>
      <c r="D23" s="7">
        <f>(C23-B23)/B23</f>
        <v>5.6138951753334759E-3</v>
      </c>
      <c r="E23" s="50">
        <v>5216304</v>
      </c>
      <c r="F23" s="4">
        <f>(E23-C23)/E23</f>
        <v>9.1080964606357298E-2</v>
      </c>
      <c r="G23" s="51">
        <v>5239971</v>
      </c>
      <c r="H23" s="7">
        <f>(G23-E23)/E23</f>
        <v>4.5371205359196858E-3</v>
      </c>
      <c r="I23" s="50">
        <v>5108392</v>
      </c>
      <c r="J23" s="4">
        <f>(I23-G23)/G23</f>
        <v>-2.5110635154278527E-2</v>
      </c>
      <c r="K23" s="51">
        <v>5725327</v>
      </c>
      <c r="L23" s="7">
        <f>(K23-I23)/I23</f>
        <v>0.12076892298006887</v>
      </c>
      <c r="M23" s="50">
        <v>5252290</v>
      </c>
      <c r="N23" s="4">
        <f>(M23-K23)/K23</f>
        <v>-8.2621831032533163E-2</v>
      </c>
      <c r="O23" s="51">
        <v>5281328</v>
      </c>
      <c r="P23" s="7">
        <f>(O23-M23)/M23</f>
        <v>5.5286360806429194E-3</v>
      </c>
      <c r="Q23" s="50">
        <v>6062459</v>
      </c>
      <c r="R23" s="4">
        <f>(Q23-O23)/O23</f>
        <v>0.14790427710606122</v>
      </c>
      <c r="S23" s="51">
        <v>6803658</v>
      </c>
      <c r="T23" s="7">
        <f>(S23-Q23)/Q23</f>
        <v>0.12226045569957669</v>
      </c>
      <c r="U23" s="50">
        <v>7891901</v>
      </c>
      <c r="V23" s="4">
        <f>(U23-S23)/S23</f>
        <v>0.15994969176875146</v>
      </c>
      <c r="W23" s="30">
        <f>U23-B23</f>
        <v>3177171</v>
      </c>
      <c r="X23" s="8">
        <f>(U23-B23)/B23</f>
        <v>0.67388185537666001</v>
      </c>
    </row>
    <row r="24" spans="1:24">
      <c r="A24" s="1" t="s">
        <v>3</v>
      </c>
      <c r="B24" s="50">
        <v>63155075</v>
      </c>
      <c r="C24" s="51">
        <v>65518098</v>
      </c>
      <c r="D24" s="7">
        <f>(C24-B24)/B24</f>
        <v>3.7416201310821025E-2</v>
      </c>
      <c r="E24" s="50">
        <v>70494032</v>
      </c>
      <c r="F24" s="4">
        <f>(E24-C24)/E24</f>
        <v>7.0586599444333098E-2</v>
      </c>
      <c r="G24" s="51">
        <v>73061083</v>
      </c>
      <c r="H24" s="7">
        <f>(G24-E24)/E24</f>
        <v>3.6415153555126485E-2</v>
      </c>
      <c r="I24" s="50">
        <v>81974336</v>
      </c>
      <c r="J24" s="32">
        <f>(I24-G24)/G24</f>
        <v>0.12199727452712411</v>
      </c>
      <c r="K24" s="51">
        <v>94408853</v>
      </c>
      <c r="L24" s="7">
        <f>(K24-I24)/I24</f>
        <v>0.15168792584059479</v>
      </c>
      <c r="M24" s="50">
        <v>97460064</v>
      </c>
      <c r="N24" s="32">
        <f>(M24-K24)/K24</f>
        <v>3.2319119479186975E-2</v>
      </c>
      <c r="O24" s="51">
        <v>101509470</v>
      </c>
      <c r="P24" s="7">
        <f>(O24-M24)/M24</f>
        <v>4.1549387860036702E-2</v>
      </c>
      <c r="Q24" s="50">
        <v>111528777</v>
      </c>
      <c r="R24" s="32">
        <f>(Q24-O24)/O24</f>
        <v>9.87031751815865E-2</v>
      </c>
      <c r="S24" s="51">
        <v>125925032</v>
      </c>
      <c r="T24" s="7">
        <f>(S24-Q24)/Q24</f>
        <v>0.12908108012338376</v>
      </c>
      <c r="U24" s="50">
        <v>142205032</v>
      </c>
      <c r="V24" s="32">
        <f>(U24-S24)/S24</f>
        <v>0.12928327070030049</v>
      </c>
      <c r="W24" s="30">
        <f>U24-B24</f>
        <v>79049957</v>
      </c>
      <c r="X24" s="8">
        <f>(U24-B24)/B24</f>
        <v>1.2516802014723283</v>
      </c>
    </row>
    <row r="25" spans="1:24">
      <c r="A25" s="1" t="s">
        <v>4</v>
      </c>
      <c r="B25" s="50">
        <v>19650082</v>
      </c>
      <c r="C25" s="51">
        <v>19958100</v>
      </c>
      <c r="D25" s="7">
        <f>(C25-B25)/B25</f>
        <v>1.5675150872143943E-2</v>
      </c>
      <c r="E25" s="50">
        <v>18682721</v>
      </c>
      <c r="F25" s="4">
        <f>(E25-C25)/E25</f>
        <v>-6.8265163302497531E-2</v>
      </c>
      <c r="G25" s="51">
        <v>18379749</v>
      </c>
      <c r="H25" s="7">
        <f>(G25-E25)/E25</f>
        <v>-1.6216695630149377E-2</v>
      </c>
      <c r="I25" s="50">
        <v>19538563</v>
      </c>
      <c r="J25" s="4">
        <f>(I25-G25)/G25</f>
        <v>6.304841268506986E-2</v>
      </c>
      <c r="K25" s="51">
        <v>20589046</v>
      </c>
      <c r="L25" s="7">
        <f>(K25-I25)/I25</f>
        <v>5.3764598757851334E-2</v>
      </c>
      <c r="M25" s="50">
        <v>20044025</v>
      </c>
      <c r="N25" s="4">
        <f>(M25-K25)/K25</f>
        <v>-2.6471406203084882E-2</v>
      </c>
      <c r="O25" s="51">
        <v>20013498</v>
      </c>
      <c r="P25" s="7">
        <f>(O25-M25)/M25</f>
        <v>-1.5229975017492744E-3</v>
      </c>
      <c r="Q25" s="50">
        <v>19904625</v>
      </c>
      <c r="R25" s="4">
        <f>(Q25-O25)/O25</f>
        <v>-5.4399785584708883E-3</v>
      </c>
      <c r="S25" s="51">
        <v>22334733</v>
      </c>
      <c r="T25" s="7">
        <f>(S25-Q25)/Q25</f>
        <v>0.12208760526761996</v>
      </c>
      <c r="U25" s="50">
        <v>24490766</v>
      </c>
      <c r="V25" s="4">
        <f>(U25-S25)/S25</f>
        <v>9.653274117939982E-2</v>
      </c>
      <c r="W25" s="30">
        <f>U25-B25</f>
        <v>4840684</v>
      </c>
      <c r="X25" s="8">
        <f>(U25-B25)/B25</f>
        <v>0.24634421372898088</v>
      </c>
    </row>
    <row r="26" spans="1:24">
      <c r="A26" s="1" t="s">
        <v>5</v>
      </c>
      <c r="B26" s="50">
        <v>2823076</v>
      </c>
      <c r="C26" s="51">
        <v>3311072</v>
      </c>
      <c r="D26" s="7">
        <f>(C26-B26)/B26</f>
        <v>0.17285967504948502</v>
      </c>
      <c r="E26" s="50">
        <v>3760351</v>
      </c>
      <c r="F26" s="4">
        <f>(E26-C26)/E26</f>
        <v>0.11947794235165812</v>
      </c>
      <c r="G26" s="51">
        <v>4533265</v>
      </c>
      <c r="H26" s="7">
        <f>(G26-E26)/E26</f>
        <v>0.20554304638051077</v>
      </c>
      <c r="I26" s="50">
        <v>5750708</v>
      </c>
      <c r="J26" s="4">
        <f>(I26-G26)/G26</f>
        <v>0.26855765105282836</v>
      </c>
      <c r="K26" s="51">
        <v>7517949</v>
      </c>
      <c r="L26" s="7">
        <f>(K26-I26)/I26</f>
        <v>0.30730842184997048</v>
      </c>
      <c r="M26" s="50">
        <v>7601761</v>
      </c>
      <c r="N26" s="4">
        <f>(M26-K26)/K26</f>
        <v>1.1148253333455708E-2</v>
      </c>
      <c r="O26" s="51">
        <v>8538254</v>
      </c>
      <c r="P26" s="7">
        <f>(O26-M26)/M26</f>
        <v>0.1231942177608583</v>
      </c>
      <c r="Q26" s="50">
        <v>9182813</v>
      </c>
      <c r="R26" s="4">
        <f>(Q26-O26)/O26</f>
        <v>7.5490726792620602E-2</v>
      </c>
      <c r="S26" s="51">
        <v>9929262</v>
      </c>
      <c r="T26" s="7">
        <f>(S26-Q26)/Q26</f>
        <v>8.1287618510798382E-2</v>
      </c>
      <c r="U26" s="50">
        <v>8633090</v>
      </c>
      <c r="V26" s="4">
        <f>(U26-S26)/S26</f>
        <v>-0.13054061822520144</v>
      </c>
      <c r="W26" s="30">
        <f>U26-B26</f>
        <v>5810014</v>
      </c>
      <c r="X26" s="8">
        <f>(U26-B26)/B26</f>
        <v>2.058043779196876</v>
      </c>
    </row>
    <row r="27" spans="1:24">
      <c r="A27" s="1" t="s">
        <v>6</v>
      </c>
      <c r="B27" s="50">
        <v>3314018</v>
      </c>
      <c r="C27" s="51">
        <v>3008102</v>
      </c>
      <c r="D27" s="7">
        <f>(C27-B27)/B27</f>
        <v>-9.2309697774725419E-2</v>
      </c>
      <c r="E27" s="50">
        <v>2886254</v>
      </c>
      <c r="F27" s="4">
        <f>(E27-C27)/E27</f>
        <v>-4.2216658686311047E-2</v>
      </c>
      <c r="G27" s="51">
        <v>3152658</v>
      </c>
      <c r="H27" s="7">
        <f>(G27-E27)/E27</f>
        <v>9.230095480162176E-2</v>
      </c>
      <c r="I27" s="50">
        <v>3253833</v>
      </c>
      <c r="J27" s="4">
        <f>(I27-G27)/G27</f>
        <v>3.2091968110718003E-2</v>
      </c>
      <c r="K27" s="51">
        <v>3417205</v>
      </c>
      <c r="L27" s="7">
        <f>(K27-I27)/I27</f>
        <v>5.0209091861813437E-2</v>
      </c>
      <c r="M27" s="50">
        <v>3729972</v>
      </c>
      <c r="N27" s="4">
        <f>(M27-K27)/K27</f>
        <v>9.1527139870157037E-2</v>
      </c>
      <c r="O27" s="51">
        <v>4092117</v>
      </c>
      <c r="P27" s="7">
        <f>(O27-M27)/M27</f>
        <v>9.7090541162239294E-2</v>
      </c>
      <c r="Q27" s="50">
        <v>4304514</v>
      </c>
      <c r="R27" s="4">
        <f>(Q27-O27)/O27</f>
        <v>5.190394116297261E-2</v>
      </c>
      <c r="S27" s="51">
        <v>3960829</v>
      </c>
      <c r="T27" s="7">
        <f>(S27-Q27)/Q27</f>
        <v>-7.9842927680105119E-2</v>
      </c>
      <c r="U27" s="50">
        <v>4433417</v>
      </c>
      <c r="V27" s="4">
        <f>(U27-S27)/S27</f>
        <v>0.11931542613932589</v>
      </c>
      <c r="W27" s="30">
        <f>U27-B27</f>
        <v>1119399</v>
      </c>
      <c r="X27" s="8">
        <f>(U27-B27)/B27</f>
        <v>0.3377769825028108</v>
      </c>
    </row>
    <row r="28" spans="1:24">
      <c r="A28" s="1" t="s">
        <v>7</v>
      </c>
      <c r="B28" s="50">
        <v>2264775</v>
      </c>
      <c r="C28" s="51">
        <v>2488940</v>
      </c>
      <c r="D28" s="7">
        <f>(C28-B28)/B28</f>
        <v>9.8978927266505506E-2</v>
      </c>
      <c r="E28" s="50">
        <v>2908537</v>
      </c>
      <c r="F28" s="4">
        <f>(E28-C28)/E28</f>
        <v>0.14426393750535063</v>
      </c>
      <c r="G28" s="51">
        <v>2838998</v>
      </c>
      <c r="H28" s="7">
        <f>(G28-E28)/E28</f>
        <v>-2.3908583593744898E-2</v>
      </c>
      <c r="I28" s="50">
        <v>3748869</v>
      </c>
      <c r="J28" s="4">
        <f>(I28-G28)/G28</f>
        <v>0.32049018703077636</v>
      </c>
      <c r="K28" s="51">
        <v>4593873</v>
      </c>
      <c r="L28" s="7">
        <f>(K28-I28)/I28</f>
        <v>0.22540238135821763</v>
      </c>
      <c r="M28" s="50">
        <v>4691710</v>
      </c>
      <c r="N28" s="4">
        <f>(M28-K28)/K28</f>
        <v>2.1297280094595562E-2</v>
      </c>
      <c r="O28" s="51">
        <v>4981464</v>
      </c>
      <c r="P28" s="7">
        <f>(O28-M28)/M28</f>
        <v>6.1758719102416815E-2</v>
      </c>
      <c r="Q28" s="50">
        <v>5321380</v>
      </c>
      <c r="R28" s="4">
        <f>(Q28-O28)/O28</f>
        <v>6.8236165111300609E-2</v>
      </c>
      <c r="S28" s="51">
        <v>5661627</v>
      </c>
      <c r="T28" s="7">
        <f>(S28-Q28)/Q28</f>
        <v>6.3939617166975479E-2</v>
      </c>
      <c r="U28" s="50">
        <v>4579892</v>
      </c>
      <c r="V28" s="4">
        <f>(U28-S28)/S28</f>
        <v>-0.19106433539334189</v>
      </c>
      <c r="W28" s="30">
        <f>U28-B28</f>
        <v>2315117</v>
      </c>
      <c r="X28" s="8">
        <f>(U28-B28)/B28</f>
        <v>1.0222282566700887</v>
      </c>
    </row>
    <row r="29" spans="1:24">
      <c r="A29" s="1" t="s">
        <v>8</v>
      </c>
      <c r="B29" s="50">
        <v>3552865</v>
      </c>
      <c r="C29" s="51">
        <v>3665190</v>
      </c>
      <c r="D29" s="7">
        <f>(C29-B29)/B29</f>
        <v>3.1615330163121874E-2</v>
      </c>
      <c r="E29" s="50">
        <v>3538941</v>
      </c>
      <c r="F29" s="4">
        <f>(E29-C29)/E29</f>
        <v>-3.5674231359042151E-2</v>
      </c>
      <c r="G29" s="51">
        <v>3630274</v>
      </c>
      <c r="H29" s="7">
        <f>(G29-E29)/E29</f>
        <v>2.5808003015591389E-2</v>
      </c>
      <c r="I29" s="50">
        <v>4005458</v>
      </c>
      <c r="J29" s="4">
        <f>(I29-G29)/G29</f>
        <v>0.10334867285499662</v>
      </c>
      <c r="K29" s="51">
        <v>4563607</v>
      </c>
      <c r="L29" s="7">
        <f>(K29-I29)/I29</f>
        <v>0.13934711086722168</v>
      </c>
      <c r="M29" s="50">
        <v>4505834</v>
      </c>
      <c r="N29" s="4">
        <f>(M29-K29)/K29</f>
        <v>-1.2659503765332992E-2</v>
      </c>
      <c r="O29" s="51">
        <v>4511997</v>
      </c>
      <c r="P29" s="7">
        <f>(O29-M29)/M29</f>
        <v>1.3677823017891916E-3</v>
      </c>
      <c r="Q29" s="50">
        <v>4994151</v>
      </c>
      <c r="R29" s="4">
        <f>(Q29-O29)/O29</f>
        <v>0.10686044339125225</v>
      </c>
      <c r="S29" s="51">
        <v>5296165</v>
      </c>
      <c r="T29" s="7">
        <f>(S29-Q29)/Q29</f>
        <v>6.0473541949372378E-2</v>
      </c>
      <c r="U29" s="50">
        <v>5819412</v>
      </c>
      <c r="V29" s="4">
        <f>(U29-S29)/S29</f>
        <v>9.8797337318606959E-2</v>
      </c>
      <c r="W29" s="30">
        <f>U29-B29</f>
        <v>2266547</v>
      </c>
      <c r="X29" s="8">
        <f>(U29-B29)/B29</f>
        <v>0.63794909178930248</v>
      </c>
    </row>
    <row r="30" spans="1:24">
      <c r="A30" s="1" t="s">
        <v>9</v>
      </c>
      <c r="B30" s="50">
        <v>4718215</v>
      </c>
      <c r="C30" s="51">
        <v>4657757</v>
      </c>
      <c r="D30" s="7">
        <f>(C30-B30)/B30</f>
        <v>-1.2813744180797186E-2</v>
      </c>
      <c r="E30" s="50">
        <v>4707303</v>
      </c>
      <c r="F30" s="4">
        <f>(E30-C30)/E30</f>
        <v>1.0525347529147794E-2</v>
      </c>
      <c r="G30" s="51">
        <v>5066923</v>
      </c>
      <c r="H30" s="7">
        <f>(G30-E30)/E30</f>
        <v>7.6396186946113304E-2</v>
      </c>
      <c r="I30" s="50">
        <v>6129567</v>
      </c>
      <c r="J30" s="4">
        <f>(I30-G30)/G30</f>
        <v>0.20972175815578803</v>
      </c>
      <c r="K30" s="51">
        <v>6707265</v>
      </c>
      <c r="L30" s="7">
        <f>(K30-I30)/I30</f>
        <v>9.4247766604068445E-2</v>
      </c>
      <c r="M30" s="50">
        <v>7050673</v>
      </c>
      <c r="N30" s="4">
        <f>(M30-K30)/K30</f>
        <v>5.119940840267978E-2</v>
      </c>
      <c r="O30" s="51">
        <v>7452405</v>
      </c>
      <c r="P30" s="7">
        <f>(O30-M30)/M30</f>
        <v>5.6977823251766181E-2</v>
      </c>
      <c r="Q30" s="50">
        <v>8250757</v>
      </c>
      <c r="R30" s="4">
        <f>(Q30-O30)/O30</f>
        <v>0.10712675975071134</v>
      </c>
      <c r="S30" s="51">
        <v>8937436</v>
      </c>
      <c r="T30" s="7">
        <f>(S30-Q30)/Q30</f>
        <v>8.3226181549159672E-2</v>
      </c>
      <c r="U30" s="50">
        <v>10013333</v>
      </c>
      <c r="V30" s="4">
        <f>(U30-S30)/S30</f>
        <v>0.12038094594467585</v>
      </c>
      <c r="W30" s="30">
        <f>U30-B30</f>
        <v>5295118</v>
      </c>
      <c r="X30" s="8">
        <f>(U30-B30)/B30</f>
        <v>1.1222714522335246</v>
      </c>
    </row>
    <row r="31" spans="1:24">
      <c r="A31" s="1" t="s">
        <v>10</v>
      </c>
      <c r="B31" s="50">
        <v>4811417</v>
      </c>
      <c r="C31" s="51">
        <v>4457064</v>
      </c>
      <c r="D31" s="7">
        <f>(C31-B31)/B31</f>
        <v>-7.3648365959549961E-2</v>
      </c>
      <c r="E31" s="50">
        <v>4793704</v>
      </c>
      <c r="F31" s="4">
        <f>(E31-C31)/E31</f>
        <v>7.0225445709622455E-2</v>
      </c>
      <c r="G31" s="51">
        <v>5087683</v>
      </c>
      <c r="H31" s="7">
        <f>(G31-E31)/E31</f>
        <v>6.1326064354411534E-2</v>
      </c>
      <c r="I31" s="50">
        <v>5515226</v>
      </c>
      <c r="J31" s="4">
        <f>(I31-G31)/G31</f>
        <v>8.4034913338743786E-2</v>
      </c>
      <c r="K31" s="51">
        <v>5639186</v>
      </c>
      <c r="L31" s="7">
        <f>(K31-I31)/I31</f>
        <v>2.247596018730692E-2</v>
      </c>
      <c r="M31" s="50">
        <v>5283843</v>
      </c>
      <c r="N31" s="4">
        <f>(M31-K31)/K31</f>
        <v>-6.3013172468508752E-2</v>
      </c>
      <c r="O31" s="51">
        <v>6404734</v>
      </c>
      <c r="P31" s="7">
        <f>(O31-M31)/M31</f>
        <v>0.21213556118151125</v>
      </c>
      <c r="Q31" s="50">
        <v>7080218</v>
      </c>
      <c r="R31" s="4">
        <f>(Q31-O31)/O31</f>
        <v>0.10546636284972959</v>
      </c>
      <c r="S31" s="51">
        <v>7670327</v>
      </c>
      <c r="T31" s="7">
        <f>(S31-Q31)/Q31</f>
        <v>8.3346162505165799E-2</v>
      </c>
      <c r="U31" s="50">
        <v>8437954</v>
      </c>
      <c r="V31" s="4">
        <f>(U31-S31)/S31</f>
        <v>0.10007748039946668</v>
      </c>
      <c r="W31" s="30">
        <f>U31-B31</f>
        <v>3626537</v>
      </c>
      <c r="X31" s="8">
        <f>(U31-B31)/B31</f>
        <v>0.75373574978015834</v>
      </c>
    </row>
    <row r="32" spans="1:24">
      <c r="A32" s="1" t="s">
        <v>11</v>
      </c>
      <c r="B32" s="50">
        <v>2169672</v>
      </c>
      <c r="C32" s="51">
        <v>2181317</v>
      </c>
      <c r="D32" s="7">
        <f>(C32-B32)/B32</f>
        <v>5.3671707059868958E-3</v>
      </c>
      <c r="E32" s="50">
        <v>2432870</v>
      </c>
      <c r="F32" s="4">
        <f>(E32-C32)/E32</f>
        <v>0.10339763324797462</v>
      </c>
      <c r="G32" s="51">
        <v>2589577</v>
      </c>
      <c r="H32" s="7">
        <f>(G32-E32)/E32</f>
        <v>6.4412401813496001E-2</v>
      </c>
      <c r="I32" s="50">
        <v>3004934</v>
      </c>
      <c r="J32" s="4">
        <f>(I32-G32)/G32</f>
        <v>0.16039569396855163</v>
      </c>
      <c r="K32" s="51">
        <v>3207056</v>
      </c>
      <c r="L32" s="7">
        <f>(K32-I32)/I32</f>
        <v>6.7263374170614065E-2</v>
      </c>
      <c r="M32" s="50">
        <v>3245218</v>
      </c>
      <c r="N32" s="4">
        <f>(M32-K32)/K32</f>
        <v>1.1899386851991359E-2</v>
      </c>
      <c r="O32" s="51">
        <v>3346894</v>
      </c>
      <c r="P32" s="7">
        <f>(O32-M32)/M32</f>
        <v>3.1331023062241121E-2</v>
      </c>
      <c r="Q32" s="50">
        <v>3412205</v>
      </c>
      <c r="R32" s="4">
        <f>(Q32-O32)/O32</f>
        <v>1.9513913497111054E-2</v>
      </c>
      <c r="S32" s="51">
        <v>3944200</v>
      </c>
      <c r="T32" s="7">
        <f>(S32-Q32)/Q32</f>
        <v>0.1559094485823683</v>
      </c>
      <c r="U32" s="50">
        <v>4425388</v>
      </c>
      <c r="V32" s="4">
        <f>(U32-S32)/S32</f>
        <v>0.12199888443790882</v>
      </c>
      <c r="W32" s="30">
        <f>U32-B32</f>
        <v>2255716</v>
      </c>
      <c r="X32" s="8">
        <f>(U32-B32)/B32</f>
        <v>1.0396576072327983</v>
      </c>
    </row>
    <row r="33" spans="1:24">
      <c r="A33" s="1" t="s">
        <v>12</v>
      </c>
      <c r="B33" s="50">
        <v>19146668</v>
      </c>
      <c r="C33" s="51">
        <v>19360750</v>
      </c>
      <c r="D33" s="7">
        <f>(C33-B33)/B33</f>
        <v>1.1181162174013777E-2</v>
      </c>
      <c r="E33" s="50">
        <v>18933213</v>
      </c>
      <c r="F33" s="4">
        <f>(E33-C33)/E33</f>
        <v>-2.2581323096085171E-2</v>
      </c>
      <c r="G33" s="51">
        <v>20715030</v>
      </c>
      <c r="H33" s="7">
        <f>(G33-E33)/E33</f>
        <v>9.4110650949735794E-2</v>
      </c>
      <c r="I33" s="50">
        <v>18836290</v>
      </c>
      <c r="J33" s="4">
        <f>(I33-G33)/G33</f>
        <v>-9.0694534355006962E-2</v>
      </c>
      <c r="K33" s="51">
        <v>13047107</v>
      </c>
      <c r="L33" s="7">
        <f>(K33-I33)/I33</f>
        <v>-0.30734199781379457</v>
      </c>
      <c r="M33" s="50">
        <v>11604842</v>
      </c>
      <c r="N33" s="4">
        <f>(M33-K33)/K33</f>
        <v>-0.1105428965976902</v>
      </c>
      <c r="O33" s="51">
        <v>10946269</v>
      </c>
      <c r="P33" s="7">
        <f>(O33-M33)/M33</f>
        <v>-5.6749846314150594E-2</v>
      </c>
      <c r="Q33" s="50">
        <v>10993621</v>
      </c>
      <c r="R33" s="4">
        <f>(Q33-O33)/O33</f>
        <v>4.3258575136423194E-3</v>
      </c>
      <c r="S33" s="51">
        <v>10751632</v>
      </c>
      <c r="T33" s="7">
        <f>(S33-Q33)/Q33</f>
        <v>-2.2011764822527535E-2</v>
      </c>
      <c r="U33" s="50">
        <v>11443826</v>
      </c>
      <c r="V33" s="4">
        <f>(U33-S33)/S33</f>
        <v>6.4380365697040226E-2</v>
      </c>
      <c r="W33" s="30">
        <f>U33-B33</f>
        <v>-7702842</v>
      </c>
      <c r="X33" s="8">
        <f>(U33-B33)/B33</f>
        <v>-0.40230717950507106</v>
      </c>
    </row>
    <row r="34" spans="1:24" ht="12.75" thickBot="1">
      <c r="A34" s="10" t="s">
        <v>13</v>
      </c>
      <c r="B34" s="48">
        <v>4150898</v>
      </c>
      <c r="C34" s="49">
        <v>4319868</v>
      </c>
      <c r="D34" s="11">
        <f>(C34-B34)/B34</f>
        <v>4.0706854275869946E-2</v>
      </c>
      <c r="E34" s="48">
        <v>4104868</v>
      </c>
      <c r="F34" s="12">
        <f>(E34-C34)/E34</f>
        <v>-5.2376836478054835E-2</v>
      </c>
      <c r="G34" s="49">
        <v>4437959</v>
      </c>
      <c r="H34" s="11">
        <f>(G34-E34)/E34</f>
        <v>8.1145362043310534E-2</v>
      </c>
      <c r="I34" s="48">
        <v>4842080</v>
      </c>
      <c r="J34" s="12">
        <f>(I34-G34)/G34</f>
        <v>9.1060102177600105E-2</v>
      </c>
      <c r="K34" s="49">
        <v>5361134</v>
      </c>
      <c r="L34" s="11">
        <f>(K34-I34)/I34</f>
        <v>0.1071964940686647</v>
      </c>
      <c r="M34" s="48">
        <v>5494666</v>
      </c>
      <c r="N34" s="12">
        <f>(M34-K34)/K34</f>
        <v>2.4907416975587626E-2</v>
      </c>
      <c r="O34" s="49">
        <v>5808977</v>
      </c>
      <c r="P34" s="11">
        <f>(O34-M34)/M34</f>
        <v>5.7202930987979982E-2</v>
      </c>
      <c r="Q34" s="48">
        <v>6280313</v>
      </c>
      <c r="R34" s="12">
        <f>(Q34-O34)/O34</f>
        <v>8.1139243622414065E-2</v>
      </c>
      <c r="S34" s="49">
        <v>6757613</v>
      </c>
      <c r="T34" s="11">
        <f>(S34-Q34)/Q34</f>
        <v>7.5999396845348316E-2</v>
      </c>
      <c r="U34" s="48">
        <v>7319663</v>
      </c>
      <c r="V34" s="12">
        <f>(U34-S34)/S34</f>
        <v>8.3172860002489038E-2</v>
      </c>
      <c r="W34" s="31">
        <f>U34-B34</f>
        <v>3168765</v>
      </c>
      <c r="X34" s="17">
        <f>(U34-B34)/B34</f>
        <v>0.76339264419409969</v>
      </c>
    </row>
    <row r="35" spans="1:24" ht="12.75" thickTop="1">
      <c r="A35" s="2" t="s">
        <v>22</v>
      </c>
      <c r="B35" s="26">
        <v>144287430</v>
      </c>
      <c r="C35" s="22">
        <v>146679577</v>
      </c>
      <c r="D35" s="7">
        <f>(C35-B35)/B35</f>
        <v>1.6579039490827441E-2</v>
      </c>
      <c r="E35" s="26">
        <v>152314271</v>
      </c>
      <c r="F35" s="6">
        <f>(E35-C35)/E35</f>
        <v>3.6993867764367264E-2</v>
      </c>
      <c r="G35" s="22">
        <v>159260805</v>
      </c>
      <c r="H35" s="8">
        <f>(G35-E35)/G35</f>
        <v>4.3617348286039366E-2</v>
      </c>
      <c r="I35" s="26">
        <v>173877498</v>
      </c>
      <c r="J35" s="4">
        <f>(I35-G35)/G35</f>
        <v>9.1778344332744011E-2</v>
      </c>
      <c r="K35" s="22">
        <v>187063945</v>
      </c>
      <c r="L35" s="7">
        <f>(K35-I35)/I35</f>
        <v>7.5837570425587794E-2</v>
      </c>
      <c r="M35" s="26">
        <v>188881440</v>
      </c>
      <c r="N35" s="4">
        <f>(M35-K35)/K35</f>
        <v>9.7159022279787802E-3</v>
      </c>
      <c r="O35" s="22">
        <v>197270984</v>
      </c>
      <c r="P35" s="7">
        <f>(O35-M35)/M35</f>
        <v>4.4416984538025547E-2</v>
      </c>
      <c r="Q35" s="26">
        <v>213025274</v>
      </c>
      <c r="R35" s="4">
        <f>(Q35-O35)/O35</f>
        <v>7.9861161943613562E-2</v>
      </c>
      <c r="S35" s="22">
        <v>234723633</v>
      </c>
      <c r="T35" s="7">
        <f>(S35-Q35)/Q35</f>
        <v>0.10185814383696087</v>
      </c>
      <c r="U35" s="26">
        <v>257281565</v>
      </c>
      <c r="V35" s="4">
        <f>(U35-S35)/S35</f>
        <v>9.6104221427077183E-2</v>
      </c>
      <c r="W35" s="30">
        <f>U35-B35</f>
        <v>112994135</v>
      </c>
      <c r="X35" s="8">
        <f>(U35-B35)/B35</f>
        <v>0.78311835618667547</v>
      </c>
    </row>
    <row r="36" spans="1:24">
      <c r="U36" s="5"/>
    </row>
    <row r="37" spans="1:24">
      <c r="U37" s="5"/>
    </row>
    <row r="38" spans="1:24">
      <c r="U38" s="5"/>
    </row>
  </sheetData>
  <mergeCells count="2">
    <mergeCell ref="A1:X1"/>
    <mergeCell ref="A19:X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6F580-C62A-48BB-9804-B3CD27B151FB}">
  <dimension ref="A1:X39"/>
  <sheetViews>
    <sheetView zoomScale="90" zoomScaleNormal="90" workbookViewId="0">
      <selection activeCell="A20" sqref="A20:X20"/>
    </sheetView>
  </sheetViews>
  <sheetFormatPr defaultColWidth="8.75" defaultRowHeight="12"/>
  <cols>
    <col min="1" max="1" width="12.125" style="1" bestFit="1" customWidth="1"/>
    <col min="2" max="2" width="11" style="19" bestFit="1" customWidth="1"/>
    <col min="3" max="3" width="11.25" style="19" bestFit="1" customWidth="1"/>
    <col min="4" max="4" width="8.25" style="3" customWidth="1"/>
    <col min="5" max="5" width="11.25" style="19" bestFit="1" customWidth="1"/>
    <col min="6" max="6" width="8.25" style="3" customWidth="1"/>
    <col min="7" max="7" width="11.25" style="19" bestFit="1" customWidth="1"/>
    <col min="8" max="8" width="8.25" style="3" customWidth="1"/>
    <col min="9" max="9" width="11.25" style="19" bestFit="1" customWidth="1"/>
    <col min="10" max="10" width="8.25" style="3" customWidth="1"/>
    <col min="11" max="11" width="11.25" style="19" bestFit="1" customWidth="1"/>
    <col min="12" max="12" width="8.25" style="3" customWidth="1"/>
    <col min="13" max="13" width="12.25" style="19" bestFit="1" customWidth="1"/>
    <col min="14" max="14" width="8.25" style="3" customWidth="1"/>
    <col min="15" max="15" width="12.25" style="19" bestFit="1" customWidth="1"/>
    <col min="16" max="16" width="8.25" style="3" customWidth="1"/>
    <col min="17" max="17" width="12.25" style="19" bestFit="1" customWidth="1"/>
    <col min="18" max="18" width="8.25" style="3" customWidth="1"/>
    <col min="19" max="19" width="12.25" style="19" bestFit="1" customWidth="1"/>
    <col min="20" max="20" width="8.25" style="3" customWidth="1"/>
    <col min="21" max="21" width="12.25" style="19" bestFit="1" customWidth="1"/>
    <col min="22" max="22" width="8.25" style="1" bestFit="1" customWidth="1"/>
    <col min="23" max="23" width="11" style="25" bestFit="1" customWidth="1"/>
    <col min="24" max="24" width="8.75" style="2"/>
    <col min="25" max="16384" width="8.75" style="1"/>
  </cols>
  <sheetData>
    <row r="1" spans="1:24" ht="12.75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s="2" customFormat="1" ht="36">
      <c r="A2" s="13" t="s">
        <v>21</v>
      </c>
      <c r="B2" s="23">
        <v>2014</v>
      </c>
      <c r="C2" s="18">
        <v>2015</v>
      </c>
      <c r="D2" s="14" t="s">
        <v>23</v>
      </c>
      <c r="E2" s="23">
        <v>2016</v>
      </c>
      <c r="F2" s="15" t="s">
        <v>23</v>
      </c>
      <c r="G2" s="18" t="s">
        <v>14</v>
      </c>
      <c r="H2" s="14" t="s">
        <v>23</v>
      </c>
      <c r="I2" s="23" t="s">
        <v>15</v>
      </c>
      <c r="J2" s="15" t="s">
        <v>23</v>
      </c>
      <c r="K2" s="18" t="s">
        <v>16</v>
      </c>
      <c r="L2" s="14" t="s">
        <v>23</v>
      </c>
      <c r="M2" s="23">
        <v>2020</v>
      </c>
      <c r="N2" s="15" t="s">
        <v>23</v>
      </c>
      <c r="O2" s="18" t="s">
        <v>17</v>
      </c>
      <c r="P2" s="14" t="s">
        <v>23</v>
      </c>
      <c r="Q2" s="23" t="s">
        <v>18</v>
      </c>
      <c r="R2" s="15" t="s">
        <v>23</v>
      </c>
      <c r="S2" s="18" t="s">
        <v>19</v>
      </c>
      <c r="T2" s="14" t="s">
        <v>23</v>
      </c>
      <c r="U2" s="23" t="s">
        <v>20</v>
      </c>
      <c r="V2" s="15" t="s">
        <v>23</v>
      </c>
      <c r="W2" s="27" t="s">
        <v>25</v>
      </c>
      <c r="X2" s="14" t="s">
        <v>24</v>
      </c>
    </row>
    <row r="3" spans="1:24">
      <c r="A3" s="1" t="s">
        <v>0</v>
      </c>
      <c r="B3" s="71">
        <v>433</v>
      </c>
      <c r="C3" s="70">
        <v>366</v>
      </c>
      <c r="D3" s="7">
        <f>(C3-B3)/B3</f>
        <v>-0.15473441108545036</v>
      </c>
      <c r="E3" s="69">
        <v>336</v>
      </c>
      <c r="F3" s="4">
        <f>(E3-C3)/C3</f>
        <v>-8.1967213114754092E-2</v>
      </c>
      <c r="G3" s="70">
        <v>344</v>
      </c>
      <c r="H3" s="7">
        <f>(G3-E3)/E3</f>
        <v>2.3809523809523808E-2</v>
      </c>
      <c r="I3" s="69">
        <v>351</v>
      </c>
      <c r="J3" s="4">
        <f>(I3-G3)/G3</f>
        <v>2.0348837209302327E-2</v>
      </c>
      <c r="K3" s="70">
        <v>343</v>
      </c>
      <c r="L3" s="7">
        <f>(K3-I3)/I3</f>
        <v>-2.2792022792022793E-2</v>
      </c>
      <c r="M3" s="69">
        <v>324</v>
      </c>
      <c r="N3" s="4">
        <f>(M3-K3)/K3</f>
        <v>-5.5393586005830907E-2</v>
      </c>
      <c r="O3" s="70">
        <v>310</v>
      </c>
      <c r="P3" s="7">
        <f>(O3-M3)/M3</f>
        <v>-4.3209876543209874E-2</v>
      </c>
      <c r="Q3" s="69">
        <v>310</v>
      </c>
      <c r="R3" s="4">
        <f>(Q3-O3)/O3</f>
        <v>0</v>
      </c>
      <c r="S3" s="70">
        <v>315</v>
      </c>
      <c r="T3" s="7">
        <f>(S3-Q3)/Q3</f>
        <v>1.6129032258064516E-2</v>
      </c>
      <c r="U3" s="69">
        <v>313</v>
      </c>
      <c r="V3" s="4">
        <f>(U3-S3)/S3</f>
        <v>-6.3492063492063492E-3</v>
      </c>
      <c r="W3" s="28">
        <f>U3-B3</f>
        <v>-120</v>
      </c>
      <c r="X3" s="9">
        <f>(U3-B3)/B3</f>
        <v>-0.27713625866050806</v>
      </c>
    </row>
    <row r="4" spans="1:24">
      <c r="A4" s="1" t="s">
        <v>1</v>
      </c>
      <c r="B4" s="69">
        <v>198</v>
      </c>
      <c r="C4" s="72">
        <v>183</v>
      </c>
      <c r="D4" s="7">
        <f>(C4-B4)/B4</f>
        <v>-7.575757575757576E-2</v>
      </c>
      <c r="E4" s="69">
        <v>179</v>
      </c>
      <c r="F4" s="4">
        <f>(E4-C4)/C4</f>
        <v>-2.185792349726776E-2</v>
      </c>
      <c r="G4" s="70">
        <v>177</v>
      </c>
      <c r="H4" s="7">
        <f>(G4-E4)/E4</f>
        <v>-1.11731843575419E-2</v>
      </c>
      <c r="I4" s="69">
        <v>166</v>
      </c>
      <c r="J4" s="4">
        <f>(I4-G4)/G4</f>
        <v>-6.2146892655367235E-2</v>
      </c>
      <c r="K4" s="70">
        <v>191</v>
      </c>
      <c r="L4" s="7">
        <f>(K4-I4)/I4</f>
        <v>0.15060240963855423</v>
      </c>
      <c r="M4" s="69">
        <v>170</v>
      </c>
      <c r="N4" s="4">
        <f>(M4-K4)/K4</f>
        <v>-0.1099476439790576</v>
      </c>
      <c r="O4" s="70">
        <v>154</v>
      </c>
      <c r="P4" s="7">
        <f>(O4-M4)/M4</f>
        <v>-9.4117647058823528E-2</v>
      </c>
      <c r="Q4" s="69">
        <v>148</v>
      </c>
      <c r="R4" s="4">
        <f>(Q4-O4)/O4</f>
        <v>-3.896103896103896E-2</v>
      </c>
      <c r="S4" s="70">
        <v>156</v>
      </c>
      <c r="T4" s="7">
        <f>(S4-Q4)/Q4</f>
        <v>5.4054054054054057E-2</v>
      </c>
      <c r="U4" s="69">
        <v>149</v>
      </c>
      <c r="V4" s="4">
        <f>(U4-S4)/S4</f>
        <v>-4.4871794871794872E-2</v>
      </c>
      <c r="W4" s="28">
        <f>U4-B4</f>
        <v>-49</v>
      </c>
      <c r="X4" s="9">
        <f>(U4-B4)/B4</f>
        <v>-0.24747474747474749</v>
      </c>
    </row>
    <row r="5" spans="1:24">
      <c r="A5" s="1" t="s">
        <v>2</v>
      </c>
      <c r="B5" s="71">
        <v>349</v>
      </c>
      <c r="C5" s="70">
        <v>329</v>
      </c>
      <c r="D5" s="7">
        <f>(C5-B5)/B5</f>
        <v>-5.730659025787966E-2</v>
      </c>
      <c r="E5" s="69">
        <v>314</v>
      </c>
      <c r="F5" s="4">
        <f>(E5-C5)/C5</f>
        <v>-4.5592705167173252E-2</v>
      </c>
      <c r="G5" s="70">
        <v>312</v>
      </c>
      <c r="H5" s="7">
        <f>(G5-E5)/E5</f>
        <v>-6.369426751592357E-3</v>
      </c>
      <c r="I5" s="69">
        <v>306</v>
      </c>
      <c r="J5" s="4">
        <f>(I5-G5)/G5</f>
        <v>-1.9230769230769232E-2</v>
      </c>
      <c r="K5" s="70">
        <v>307</v>
      </c>
      <c r="L5" s="7">
        <f>(K5-I5)/I5</f>
        <v>3.2679738562091504E-3</v>
      </c>
      <c r="M5" s="69">
        <v>300</v>
      </c>
      <c r="N5" s="4">
        <f>(M5-K5)/K5</f>
        <v>-2.2801302931596091E-2</v>
      </c>
      <c r="O5" s="70">
        <v>280</v>
      </c>
      <c r="P5" s="7">
        <f>(O5-M5)/M5</f>
        <v>-6.6666666666666666E-2</v>
      </c>
      <c r="Q5" s="69">
        <v>270</v>
      </c>
      <c r="R5" s="4">
        <f>(Q5-O5)/O5</f>
        <v>-3.5714285714285712E-2</v>
      </c>
      <c r="S5" s="70">
        <v>250</v>
      </c>
      <c r="T5" s="7">
        <f>(S5-Q5)/Q5</f>
        <v>-7.407407407407407E-2</v>
      </c>
      <c r="U5" s="69">
        <v>255</v>
      </c>
      <c r="V5" s="4">
        <f>(U5-S5)/S5</f>
        <v>0.02</v>
      </c>
      <c r="W5" s="28">
        <f>U5-B5</f>
        <v>-94</v>
      </c>
      <c r="X5" s="9">
        <f>(U5-B5)/B5</f>
        <v>-0.2693409742120344</v>
      </c>
    </row>
    <row r="6" spans="1:24">
      <c r="A6" s="1" t="s">
        <v>3</v>
      </c>
      <c r="B6" s="69">
        <v>5215</v>
      </c>
      <c r="C6" s="70">
        <v>4984</v>
      </c>
      <c r="D6" s="7">
        <f>(C6-B6)/B6</f>
        <v>-4.429530201342282E-2</v>
      </c>
      <c r="E6" s="69">
        <v>4725</v>
      </c>
      <c r="F6" s="32">
        <f>(E6-C6)/C6</f>
        <v>-5.1966292134831463E-2</v>
      </c>
      <c r="G6" s="70">
        <v>4548</v>
      </c>
      <c r="H6" s="7">
        <f>(G6-E6)/E6</f>
        <v>-3.7460317460317458E-2</v>
      </c>
      <c r="I6" s="69">
        <v>4468</v>
      </c>
      <c r="J6" s="32">
        <f>(I6-G6)/G6</f>
        <v>-1.759014951627089E-2</v>
      </c>
      <c r="K6" s="70">
        <v>4426</v>
      </c>
      <c r="L6" s="7">
        <f>(K6-I6)/I6</f>
        <v>-9.4001790510295433E-3</v>
      </c>
      <c r="M6" s="69">
        <v>4355</v>
      </c>
      <c r="N6" s="32">
        <f>(M6-K6)/K6</f>
        <v>-1.6041572525982827E-2</v>
      </c>
      <c r="O6" s="70">
        <v>4021</v>
      </c>
      <c r="P6" s="7">
        <f>(O6-M6)/M6</f>
        <v>-7.6693455797933408E-2</v>
      </c>
      <c r="Q6" s="69">
        <v>3867</v>
      </c>
      <c r="R6" s="32">
        <f>(Q6-O6)/O6</f>
        <v>-3.8298930614275056E-2</v>
      </c>
      <c r="S6" s="70">
        <v>4012</v>
      </c>
      <c r="T6" s="7">
        <f>(S6-Q6)/Q6</f>
        <v>3.7496767520041378E-2</v>
      </c>
      <c r="U6" s="69">
        <v>3885</v>
      </c>
      <c r="V6" s="32">
        <f>(U6-S6)/S6</f>
        <v>-3.1655034895314058E-2</v>
      </c>
      <c r="W6" s="28">
        <f>U6-B6</f>
        <v>-1330</v>
      </c>
      <c r="X6" s="9">
        <f>(U6-B6)/B6</f>
        <v>-0.25503355704697989</v>
      </c>
    </row>
    <row r="7" spans="1:24">
      <c r="A7" s="1" t="s">
        <v>4</v>
      </c>
      <c r="B7" s="69">
        <v>1016</v>
      </c>
      <c r="C7" s="70">
        <v>938</v>
      </c>
      <c r="D7" s="7">
        <f>(C7-B7)/B7</f>
        <v>-7.6771653543307089E-2</v>
      </c>
      <c r="E7" s="69">
        <v>851</v>
      </c>
      <c r="F7" s="4">
        <f>(E7-C7)/C7</f>
        <v>-9.2750533049040518E-2</v>
      </c>
      <c r="G7" s="70">
        <v>861</v>
      </c>
      <c r="H7" s="7">
        <f>(G7-E7)/E7</f>
        <v>1.1750881316098707E-2</v>
      </c>
      <c r="I7" s="69">
        <v>839</v>
      </c>
      <c r="J7" s="4">
        <f>(I7-G7)/G7</f>
        <v>-2.5551684088269456E-2</v>
      </c>
      <c r="K7" s="70">
        <v>842</v>
      </c>
      <c r="L7" s="7">
        <f>(K7-I7)/I7</f>
        <v>3.5756853396901071E-3</v>
      </c>
      <c r="M7" s="69">
        <v>775</v>
      </c>
      <c r="N7" s="4">
        <f>(M7-K7)/K7</f>
        <v>-7.9572446555819479E-2</v>
      </c>
      <c r="O7" s="70">
        <v>703</v>
      </c>
      <c r="P7" s="7">
        <f>(O7-M7)/M7</f>
        <v>-9.290322580645162E-2</v>
      </c>
      <c r="Q7" s="69">
        <v>687</v>
      </c>
      <c r="R7" s="4">
        <f>(Q7-O7)/O7</f>
        <v>-2.2759601706970129E-2</v>
      </c>
      <c r="S7" s="70">
        <v>674</v>
      </c>
      <c r="T7" s="7">
        <f>(S7-Q7)/Q7</f>
        <v>-1.8922852983988356E-2</v>
      </c>
      <c r="U7" s="69">
        <v>613</v>
      </c>
      <c r="V7" s="4">
        <f>(U7-S7)/S7</f>
        <v>-9.050445103857567E-2</v>
      </c>
      <c r="W7" s="28">
        <f>U7-B7</f>
        <v>-403</v>
      </c>
      <c r="X7" s="9">
        <f>(U7-B7)/B7</f>
        <v>-0.39665354330708663</v>
      </c>
    </row>
    <row r="8" spans="1:24" ht="14.25">
      <c r="A8" s="1" t="s">
        <v>5</v>
      </c>
      <c r="B8" s="71">
        <v>410</v>
      </c>
      <c r="C8" s="70">
        <v>366</v>
      </c>
      <c r="D8" s="7">
        <f>(C8-B8)/B8</f>
        <v>-0.10731707317073171</v>
      </c>
      <c r="E8" s="69">
        <v>351</v>
      </c>
      <c r="F8" s="4">
        <f>(E8-C8)/C8</f>
        <v>-4.0983606557377046E-2</v>
      </c>
      <c r="G8" s="70">
        <v>347</v>
      </c>
      <c r="H8" s="7">
        <f>(G8-E8)/E8</f>
        <v>-1.1396011396011397E-2</v>
      </c>
      <c r="I8" s="69">
        <v>331</v>
      </c>
      <c r="J8" s="4">
        <f>(I8-G8)/G8</f>
        <v>-4.6109510086455328E-2</v>
      </c>
      <c r="K8" s="70">
        <v>338</v>
      </c>
      <c r="L8" s="7">
        <f>(K8-I8)/I8</f>
        <v>2.1148036253776436E-2</v>
      </c>
      <c r="M8" s="69">
        <v>309</v>
      </c>
      <c r="N8" s="4">
        <f>(M8-K8)/K8</f>
        <v>-8.5798816568047331E-2</v>
      </c>
      <c r="O8" s="70">
        <v>325</v>
      </c>
      <c r="P8" s="7">
        <f>(O8-M8)/M8</f>
        <v>5.1779935275080909E-2</v>
      </c>
      <c r="Q8" s="69">
        <v>341</v>
      </c>
      <c r="R8" s="4">
        <f>(Q8-O8)/O8</f>
        <v>4.9230769230769231E-2</v>
      </c>
      <c r="S8" s="70">
        <v>330</v>
      </c>
      <c r="T8" s="7">
        <f>(S8-Q8)/Q8</f>
        <v>-3.2258064516129031E-2</v>
      </c>
      <c r="U8" s="73">
        <v>268</v>
      </c>
      <c r="V8" s="4">
        <f>(U8-S8)/S8</f>
        <v>-0.18787878787878787</v>
      </c>
      <c r="W8" s="28">
        <f>U8-B8</f>
        <v>-142</v>
      </c>
      <c r="X8" s="9">
        <f>(U8-B8)/B8</f>
        <v>-0.34634146341463412</v>
      </c>
    </row>
    <row r="9" spans="1:24">
      <c r="A9" s="1" t="s">
        <v>6</v>
      </c>
      <c r="B9" s="69">
        <v>152</v>
      </c>
      <c r="C9" s="70">
        <v>159</v>
      </c>
      <c r="D9" s="7">
        <f>(C9-B9)/B9</f>
        <v>4.6052631578947366E-2</v>
      </c>
      <c r="E9" s="69">
        <v>161</v>
      </c>
      <c r="F9" s="4">
        <f>(E9-C9)/C9</f>
        <v>1.2578616352201259E-2</v>
      </c>
      <c r="G9" s="70">
        <v>149</v>
      </c>
      <c r="H9" s="7">
        <f>(G9-E9)/E9</f>
        <v>-7.4534161490683232E-2</v>
      </c>
      <c r="I9" s="69">
        <v>149</v>
      </c>
      <c r="J9" s="4">
        <f>(I9-G9)/G9</f>
        <v>0</v>
      </c>
      <c r="K9" s="70">
        <v>140</v>
      </c>
      <c r="L9" s="7">
        <f>(K9-I9)/I9</f>
        <v>-6.0402684563758392E-2</v>
      </c>
      <c r="M9" s="69">
        <v>129</v>
      </c>
      <c r="N9" s="4">
        <f>(M9-K9)/K9</f>
        <v>-7.857142857142857E-2</v>
      </c>
      <c r="O9" s="70">
        <v>96</v>
      </c>
      <c r="P9" s="7">
        <f>(O9-M9)/M9</f>
        <v>-0.2558139534883721</v>
      </c>
      <c r="Q9" s="69">
        <v>83</v>
      </c>
      <c r="R9" s="4">
        <f>(Q9-O9)/O9</f>
        <v>-0.13541666666666666</v>
      </c>
      <c r="S9" s="70">
        <v>85</v>
      </c>
      <c r="T9" s="7">
        <f>(S9-Q9)/Q9</f>
        <v>2.4096385542168676E-2</v>
      </c>
      <c r="U9" s="69">
        <v>96</v>
      </c>
      <c r="V9" s="4">
        <f>(U9-S9)/S9</f>
        <v>0.12941176470588237</v>
      </c>
      <c r="W9" s="28">
        <f>U9-B9</f>
        <v>-56</v>
      </c>
      <c r="X9" s="9">
        <f>(U9-B9)/B9</f>
        <v>-0.36842105263157893</v>
      </c>
    </row>
    <row r="10" spans="1:24">
      <c r="A10" s="1" t="s">
        <v>7</v>
      </c>
      <c r="B10" s="69">
        <v>315</v>
      </c>
      <c r="C10" s="70">
        <v>299</v>
      </c>
      <c r="D10" s="7">
        <f>(C10-B10)/B10</f>
        <v>-5.0793650793650794E-2</v>
      </c>
      <c r="E10" s="69">
        <v>305</v>
      </c>
      <c r="F10" s="4">
        <f>(E10-C10)/C10</f>
        <v>2.0066889632107024E-2</v>
      </c>
      <c r="G10" s="70">
        <v>317</v>
      </c>
      <c r="H10" s="7">
        <f>(G10-E10)/E10</f>
        <v>3.9344262295081971E-2</v>
      </c>
      <c r="I10" s="69">
        <v>320</v>
      </c>
      <c r="J10" s="4">
        <f>(I10-G10)/G10</f>
        <v>9.4637223974763408E-3</v>
      </c>
      <c r="K10" s="70">
        <v>340</v>
      </c>
      <c r="L10" s="7">
        <f>(K10-I10)/I10</f>
        <v>6.25E-2</v>
      </c>
      <c r="M10" s="69">
        <v>301</v>
      </c>
      <c r="N10" s="4">
        <f>(M10-K10)/K10</f>
        <v>-0.11470588235294117</v>
      </c>
      <c r="O10" s="70">
        <v>264</v>
      </c>
      <c r="P10" s="7">
        <f>(O10-M10)/M10</f>
        <v>-0.12292358803986711</v>
      </c>
      <c r="Q10" s="69">
        <v>242</v>
      </c>
      <c r="R10" s="4">
        <f>(Q10-O10)/O10</f>
        <v>-8.3333333333333329E-2</v>
      </c>
      <c r="S10" s="70">
        <v>237</v>
      </c>
      <c r="T10" s="7">
        <f>(S10-Q10)/Q10</f>
        <v>-2.0661157024793389E-2</v>
      </c>
      <c r="U10" s="69">
        <v>205</v>
      </c>
      <c r="V10" s="4">
        <f>(U10-S10)/S10</f>
        <v>-0.13502109704641349</v>
      </c>
      <c r="W10" s="28">
        <f>U10-B10</f>
        <v>-110</v>
      </c>
      <c r="X10" s="9">
        <f>(U10-B10)/B10</f>
        <v>-0.34920634920634919</v>
      </c>
    </row>
    <row r="11" spans="1:24">
      <c r="A11" s="1" t="s">
        <v>8</v>
      </c>
      <c r="B11" s="69">
        <v>222</v>
      </c>
      <c r="C11" s="72">
        <v>209</v>
      </c>
      <c r="D11" s="7">
        <f>(C11-B11)/B11</f>
        <v>-5.8558558558558557E-2</v>
      </c>
      <c r="E11" s="69">
        <v>187</v>
      </c>
      <c r="F11" s="4">
        <f>(E11-C11)/C11</f>
        <v>-0.10526315789473684</v>
      </c>
      <c r="G11" s="70">
        <v>182</v>
      </c>
      <c r="H11" s="7">
        <f>(G11-E11)/E11</f>
        <v>-2.6737967914438502E-2</v>
      </c>
      <c r="I11" s="69">
        <v>177</v>
      </c>
      <c r="J11" s="4">
        <f>(I11-G11)/G11</f>
        <v>-2.7472527472527472E-2</v>
      </c>
      <c r="K11" s="70">
        <v>171</v>
      </c>
      <c r="L11" s="7">
        <f>(K11-I11)/I11</f>
        <v>-3.3898305084745763E-2</v>
      </c>
      <c r="M11" s="69">
        <v>169</v>
      </c>
      <c r="N11" s="4">
        <f>(M11-K11)/K11</f>
        <v>-1.1695906432748537E-2</v>
      </c>
      <c r="O11" s="70">
        <v>156</v>
      </c>
      <c r="P11" s="7">
        <f>(O11-M11)/M11</f>
        <v>-7.6923076923076927E-2</v>
      </c>
      <c r="Q11" s="69">
        <v>153</v>
      </c>
      <c r="R11" s="4">
        <f>(Q11-O11)/O11</f>
        <v>-1.9230769230769232E-2</v>
      </c>
      <c r="S11" s="70">
        <v>153</v>
      </c>
      <c r="T11" s="7">
        <f>(S11-Q11)/Q11</f>
        <v>0</v>
      </c>
      <c r="U11" s="69">
        <v>142</v>
      </c>
      <c r="V11" s="4">
        <f>(U11-S11)/S11</f>
        <v>-7.1895424836601302E-2</v>
      </c>
      <c r="W11" s="28">
        <f>U11-B11</f>
        <v>-80</v>
      </c>
      <c r="X11" s="9">
        <f>(U11-B11)/B11</f>
        <v>-0.36036036036036034</v>
      </c>
    </row>
    <row r="12" spans="1:24">
      <c r="A12" s="1" t="s">
        <v>9</v>
      </c>
      <c r="B12" s="69">
        <v>388</v>
      </c>
      <c r="C12" s="70">
        <v>371</v>
      </c>
      <c r="D12" s="7">
        <f>(C12-B12)/B12</f>
        <v>-4.3814432989690719E-2</v>
      </c>
      <c r="E12" s="69">
        <v>366</v>
      </c>
      <c r="F12" s="4">
        <f>(E12-C12)/C12</f>
        <v>-1.3477088948787063E-2</v>
      </c>
      <c r="G12" s="70">
        <v>359</v>
      </c>
      <c r="H12" s="7">
        <f>(G12-E12)/E12</f>
        <v>-1.912568306010929E-2</v>
      </c>
      <c r="I12" s="69">
        <v>350</v>
      </c>
      <c r="J12" s="4">
        <f>(I12-G12)/G12</f>
        <v>-2.5069637883008356E-2</v>
      </c>
      <c r="K12" s="70">
        <v>351</v>
      </c>
      <c r="L12" s="7">
        <f>(K12-I12)/I12</f>
        <v>2.8571428571428571E-3</v>
      </c>
      <c r="M12" s="69">
        <v>316</v>
      </c>
      <c r="N12" s="4">
        <f>(M12-K12)/K12</f>
        <v>-9.9715099715099717E-2</v>
      </c>
      <c r="O12" s="70">
        <v>310</v>
      </c>
      <c r="P12" s="7">
        <f>(O12-M12)/M12</f>
        <v>-1.8987341772151899E-2</v>
      </c>
      <c r="Q12" s="69">
        <v>307</v>
      </c>
      <c r="R12" s="4">
        <f>(Q12-O12)/O12</f>
        <v>-9.6774193548387101E-3</v>
      </c>
      <c r="S12" s="70">
        <v>294</v>
      </c>
      <c r="T12" s="7">
        <f>(S12-Q12)/Q12</f>
        <v>-4.2345276872964167E-2</v>
      </c>
      <c r="U12" s="69">
        <v>294</v>
      </c>
      <c r="V12" s="4">
        <f>(U12-S12)/S12</f>
        <v>0</v>
      </c>
      <c r="W12" s="28">
        <f>U12-B12</f>
        <v>-94</v>
      </c>
      <c r="X12" s="9">
        <f>(U12-B12)/B12</f>
        <v>-0.2422680412371134</v>
      </c>
    </row>
    <row r="13" spans="1:24">
      <c r="A13" s="1" t="s">
        <v>10</v>
      </c>
      <c r="B13" s="69">
        <v>396</v>
      </c>
      <c r="C13" s="70">
        <v>342</v>
      </c>
      <c r="D13" s="7">
        <f>(C13-B13)/B13</f>
        <v>-0.13636363636363635</v>
      </c>
      <c r="E13" s="69">
        <v>349</v>
      </c>
      <c r="F13" s="4">
        <f>(E13-C13)/C13</f>
        <v>2.046783625730994E-2</v>
      </c>
      <c r="G13" s="70">
        <v>352</v>
      </c>
      <c r="H13" s="7">
        <f>(G13-E13)/E13</f>
        <v>8.5959885386819486E-3</v>
      </c>
      <c r="I13" s="69">
        <v>351</v>
      </c>
      <c r="J13" s="4">
        <f>(I13-G13)/G13</f>
        <v>-2.840909090909091E-3</v>
      </c>
      <c r="K13" s="70">
        <v>344</v>
      </c>
      <c r="L13" s="7">
        <f>(K13-I13)/I13</f>
        <v>-1.9943019943019943E-2</v>
      </c>
      <c r="M13" s="69">
        <v>321</v>
      </c>
      <c r="N13" s="4">
        <f>(M13-K13)/K13</f>
        <v>-6.6860465116279064E-2</v>
      </c>
      <c r="O13" s="70">
        <v>280</v>
      </c>
      <c r="P13" s="7">
        <f>(O13-M13)/M13</f>
        <v>-0.1277258566978193</v>
      </c>
      <c r="Q13" s="69">
        <v>279</v>
      </c>
      <c r="R13" s="4">
        <f>(Q13-O13)/O13</f>
        <v>-3.5714285714285713E-3</v>
      </c>
      <c r="S13" s="70">
        <v>271</v>
      </c>
      <c r="T13" s="7">
        <f>(S13-Q13)/Q13</f>
        <v>-2.8673835125448029E-2</v>
      </c>
      <c r="U13" s="69">
        <v>267</v>
      </c>
      <c r="V13" s="4">
        <f>(U13-S13)/S13</f>
        <v>-1.4760147601476014E-2</v>
      </c>
      <c r="W13" s="28">
        <f>U13-B13</f>
        <v>-129</v>
      </c>
      <c r="X13" s="9">
        <f>(U13-B13)/B13</f>
        <v>-0.32575757575757575</v>
      </c>
    </row>
    <row r="14" spans="1:24">
      <c r="A14" s="1" t="s">
        <v>11</v>
      </c>
      <c r="B14" s="69">
        <v>132</v>
      </c>
      <c r="C14" s="70">
        <v>103</v>
      </c>
      <c r="D14" s="7">
        <f>(C14-B14)/B14</f>
        <v>-0.2196969696969697</v>
      </c>
      <c r="E14" s="69">
        <v>97</v>
      </c>
      <c r="F14" s="4">
        <f>(E14-C14)/C14</f>
        <v>-5.8252427184466021E-2</v>
      </c>
      <c r="G14" s="70">
        <v>88</v>
      </c>
      <c r="H14" s="7">
        <f>(G14-E14)/E14</f>
        <v>-9.2783505154639179E-2</v>
      </c>
      <c r="I14" s="69">
        <v>92</v>
      </c>
      <c r="J14" s="4">
        <f>(I14-G14)/G14</f>
        <v>4.5454545454545456E-2</v>
      </c>
      <c r="K14" s="70">
        <v>87</v>
      </c>
      <c r="L14" s="7">
        <f>(K14-I14)/I14</f>
        <v>-5.434782608695652E-2</v>
      </c>
      <c r="M14" s="69">
        <v>78</v>
      </c>
      <c r="N14" s="4">
        <f>(M14-K14)/K14</f>
        <v>-0.10344827586206896</v>
      </c>
      <c r="O14" s="70">
        <v>73</v>
      </c>
      <c r="P14" s="7">
        <f>(O14-M14)/M14</f>
        <v>-6.4102564102564097E-2</v>
      </c>
      <c r="Q14" s="69">
        <v>64</v>
      </c>
      <c r="R14" s="4">
        <f>(Q14-O14)/O14</f>
        <v>-0.12328767123287671</v>
      </c>
      <c r="S14" s="70">
        <v>64</v>
      </c>
      <c r="T14" s="7">
        <f>(S14-Q14)/Q14</f>
        <v>0</v>
      </c>
      <c r="U14" s="69">
        <v>69</v>
      </c>
      <c r="V14" s="4">
        <f>(U14-S14)/S14</f>
        <v>7.8125E-2</v>
      </c>
      <c r="W14" s="28">
        <f>U14-B14</f>
        <v>-63</v>
      </c>
      <c r="X14" s="9">
        <f>(U14-B14)/B14</f>
        <v>-0.47727272727272729</v>
      </c>
    </row>
    <row r="15" spans="1:24">
      <c r="A15" s="1" t="s">
        <v>12</v>
      </c>
      <c r="B15" s="71">
        <v>601</v>
      </c>
      <c r="C15" s="70">
        <v>560</v>
      </c>
      <c r="D15" s="7">
        <f>(C15-B15)/B15</f>
        <v>-6.8219633943427616E-2</v>
      </c>
      <c r="E15" s="69">
        <v>482</v>
      </c>
      <c r="F15" s="4">
        <f>(E15-C15)/C15</f>
        <v>-0.13928571428571429</v>
      </c>
      <c r="G15" s="70">
        <v>437</v>
      </c>
      <c r="H15" s="7">
        <f>(G15-E15)/E15</f>
        <v>-9.3360995850622408E-2</v>
      </c>
      <c r="I15" s="69">
        <v>369</v>
      </c>
      <c r="J15" s="4">
        <f>(I15-G15)/G15</f>
        <v>-0.15560640732265446</v>
      </c>
      <c r="K15" s="70">
        <v>161</v>
      </c>
      <c r="L15" s="7">
        <f>(K15-I15)/I15</f>
        <v>-0.56368563685636852</v>
      </c>
      <c r="M15" s="69">
        <v>128</v>
      </c>
      <c r="N15" s="4">
        <f>(M15-K15)/K15</f>
        <v>-0.20496894409937888</v>
      </c>
      <c r="O15" s="70">
        <v>111</v>
      </c>
      <c r="P15" s="7">
        <f>(O15-M15)/M15</f>
        <v>-0.1328125</v>
      </c>
      <c r="Q15" s="69">
        <v>88</v>
      </c>
      <c r="R15" s="4">
        <f>(Q15-O15)/O15</f>
        <v>-0.2072072072072072</v>
      </c>
      <c r="S15" s="70">
        <v>73</v>
      </c>
      <c r="T15" s="7">
        <f>(S15-Q15)/Q15</f>
        <v>-0.17045454545454544</v>
      </c>
      <c r="U15" s="69">
        <v>71</v>
      </c>
      <c r="V15" s="4">
        <f>(U15-S15)/S15</f>
        <v>-2.7397260273972601E-2</v>
      </c>
      <c r="W15" s="28">
        <f>U15-B15</f>
        <v>-530</v>
      </c>
      <c r="X15" s="9">
        <f>(U15-B15)/B15</f>
        <v>-0.88186356073211314</v>
      </c>
    </row>
    <row r="16" spans="1:24" ht="12.75" thickBot="1">
      <c r="A16" s="10" t="s">
        <v>13</v>
      </c>
      <c r="B16" s="67">
        <v>392</v>
      </c>
      <c r="C16" s="68">
        <v>359</v>
      </c>
      <c r="D16" s="11">
        <f>(C16-B16)/B16</f>
        <v>-8.4183673469387751E-2</v>
      </c>
      <c r="E16" s="67">
        <v>355</v>
      </c>
      <c r="F16" s="12">
        <f>(E16-C16)/C16</f>
        <v>-1.1142061281337047E-2</v>
      </c>
      <c r="G16" s="68">
        <v>352</v>
      </c>
      <c r="H16" s="11">
        <f>(G16-E16)/E16</f>
        <v>-8.4507042253521118E-3</v>
      </c>
      <c r="I16" s="67">
        <v>344</v>
      </c>
      <c r="J16" s="12">
        <f>(I16-G16)/G16</f>
        <v>-2.2727272727272728E-2</v>
      </c>
      <c r="K16" s="68">
        <v>350</v>
      </c>
      <c r="L16" s="11">
        <f>(K16-I16)/I16</f>
        <v>1.7441860465116279E-2</v>
      </c>
      <c r="M16" s="67">
        <v>313</v>
      </c>
      <c r="N16" s="12">
        <f>(M16-K16)/K16</f>
        <v>-0.10571428571428572</v>
      </c>
      <c r="O16" s="68">
        <v>295</v>
      </c>
      <c r="P16" s="11">
        <f>(O16-M16)/M16</f>
        <v>-5.7507987220447282E-2</v>
      </c>
      <c r="Q16" s="67">
        <v>277</v>
      </c>
      <c r="R16" s="12">
        <f>(Q16-O16)/O16</f>
        <v>-6.1016949152542375E-2</v>
      </c>
      <c r="S16" s="68">
        <v>264</v>
      </c>
      <c r="T16" s="11">
        <f>(S16-Q16)/Q16</f>
        <v>-4.6931407942238268E-2</v>
      </c>
      <c r="U16" s="67">
        <v>265</v>
      </c>
      <c r="V16" s="12">
        <f>(U16-S16)/S16</f>
        <v>3.787878787878788E-3</v>
      </c>
      <c r="W16" s="29">
        <f>U16-B16</f>
        <v>-127</v>
      </c>
      <c r="X16" s="16">
        <f>(U16-B16)/B16</f>
        <v>-0.32397959183673469</v>
      </c>
    </row>
    <row r="17" spans="1:24" s="2" customFormat="1" ht="12.75" thickTop="1">
      <c r="A17" s="2" t="s">
        <v>22</v>
      </c>
      <c r="B17" s="66" t="s">
        <v>32</v>
      </c>
      <c r="C17" s="65" t="s">
        <v>31</v>
      </c>
      <c r="D17" s="8">
        <f>(C17-B17)/B17</f>
        <v>-6.370486348957824E-2</v>
      </c>
      <c r="E17" s="63">
        <f>SUM(E3:E16)</f>
        <v>9058</v>
      </c>
      <c r="F17" s="6">
        <f>(E17-C17)/C17</f>
        <v>-5.330267558528428E-2</v>
      </c>
      <c r="G17" s="53">
        <f>SUM(G3:G16)</f>
        <v>8825</v>
      </c>
      <c r="H17" s="8">
        <f>(G17-E17)/E17</f>
        <v>-2.5723117686023405E-2</v>
      </c>
      <c r="I17" s="63">
        <f>SUM(I3:I16)</f>
        <v>8613</v>
      </c>
      <c r="J17" s="6">
        <f>(I17-G17)/G17</f>
        <v>-2.4022662889518414E-2</v>
      </c>
      <c r="K17" s="64">
        <f>SUM(K3:K16)</f>
        <v>8391</v>
      </c>
      <c r="L17" s="8">
        <f>(K17-I17)/I17</f>
        <v>-2.5774991292232673E-2</v>
      </c>
      <c r="M17" s="63">
        <f>SUM(M3:M16)</f>
        <v>7988</v>
      </c>
      <c r="N17" s="6">
        <f>(M17-K17)/K17</f>
        <v>-4.8027648671195328E-2</v>
      </c>
      <c r="O17" s="64">
        <f>SUM(O3:O16)</f>
        <v>7378</v>
      </c>
      <c r="P17" s="8">
        <f>(O17-M17)/M17</f>
        <v>-7.6364546820230347E-2</v>
      </c>
      <c r="Q17" s="63">
        <f>SUM(Q3:Q16)</f>
        <v>7116</v>
      </c>
      <c r="R17" s="6">
        <f>(Q17-O17)/O17</f>
        <v>-3.5510978584982381E-2</v>
      </c>
      <c r="S17" s="64">
        <f>SUM(S3:S16)</f>
        <v>7178</v>
      </c>
      <c r="T17" s="52">
        <f>(S17-Q17)/Q17</f>
        <v>8.7127599775154579E-3</v>
      </c>
      <c r="U17" s="63">
        <f>SUM(U3:U16)</f>
        <v>6892</v>
      </c>
      <c r="V17" s="6">
        <f>(U17-S17)/S17</f>
        <v>-3.9843967679019224E-2</v>
      </c>
      <c r="W17" s="28">
        <f>SUM(W3:W16)</f>
        <v>-3327</v>
      </c>
      <c r="X17" s="9">
        <f>(U17-B17)/B17</f>
        <v>-0.32557001663567864</v>
      </c>
    </row>
    <row r="18" spans="1:24" s="2" customFormat="1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>
      <c r="W19" s="62"/>
    </row>
    <row r="20" spans="1:24" ht="12.75">
      <c r="A20" s="47" t="s">
        <v>30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s="2" customFormat="1" ht="36">
      <c r="A21" s="13" t="s">
        <v>21</v>
      </c>
      <c r="B21" s="23">
        <v>2014</v>
      </c>
      <c r="C21" s="18">
        <v>2015</v>
      </c>
      <c r="D21" s="14" t="s">
        <v>23</v>
      </c>
      <c r="E21" s="23">
        <v>2016</v>
      </c>
      <c r="F21" s="15" t="s">
        <v>23</v>
      </c>
      <c r="G21" s="18" t="s">
        <v>14</v>
      </c>
      <c r="H21" s="14" t="s">
        <v>23</v>
      </c>
      <c r="I21" s="23" t="s">
        <v>15</v>
      </c>
      <c r="J21" s="15" t="s">
        <v>23</v>
      </c>
      <c r="K21" s="18" t="s">
        <v>16</v>
      </c>
      <c r="L21" s="14" t="s">
        <v>23</v>
      </c>
      <c r="M21" s="23">
        <v>2020</v>
      </c>
      <c r="N21" s="15" t="s">
        <v>23</v>
      </c>
      <c r="O21" s="18" t="s">
        <v>17</v>
      </c>
      <c r="P21" s="14" t="s">
        <v>23</v>
      </c>
      <c r="Q21" s="23" t="s">
        <v>18</v>
      </c>
      <c r="R21" s="15" t="s">
        <v>23</v>
      </c>
      <c r="S21" s="18" t="s">
        <v>19</v>
      </c>
      <c r="T21" s="14" t="s">
        <v>23</v>
      </c>
      <c r="U21" s="23" t="s">
        <v>20</v>
      </c>
      <c r="V21" s="15" t="s">
        <v>23</v>
      </c>
      <c r="W21" s="27" t="s">
        <v>25</v>
      </c>
      <c r="X21" s="14" t="s">
        <v>24</v>
      </c>
    </row>
    <row r="22" spans="1:24" ht="14.25">
      <c r="A22" s="1" t="s">
        <v>0</v>
      </c>
      <c r="B22" s="60">
        <v>18065965</v>
      </c>
      <c r="C22" s="59">
        <v>15304256</v>
      </c>
      <c r="D22" s="7">
        <f>(C22-B22)/B22</f>
        <v>-0.15286805880560492</v>
      </c>
      <c r="E22" s="60">
        <v>13317435</v>
      </c>
      <c r="F22" s="4">
        <f>(E22-C22)/C22</f>
        <v>-0.12982146926972471</v>
      </c>
      <c r="G22" s="59">
        <v>13440432</v>
      </c>
      <c r="H22" s="7">
        <f>(G22-E22)/E22</f>
        <v>9.2357875221467205E-3</v>
      </c>
      <c r="I22" s="60">
        <v>14057581</v>
      </c>
      <c r="J22" s="4">
        <f>(I22-G22)/G22</f>
        <v>4.5917348489989011E-2</v>
      </c>
      <c r="K22" s="59">
        <v>13621407</v>
      </c>
      <c r="L22" s="7">
        <f>(K22-I22)/I22</f>
        <v>-3.1027671119234525E-2</v>
      </c>
      <c r="M22" s="60">
        <v>13265069</v>
      </c>
      <c r="N22" s="4">
        <f>(M22-K22)/K22</f>
        <v>-2.6160146305003587E-2</v>
      </c>
      <c r="O22" s="59">
        <v>12872238</v>
      </c>
      <c r="P22" s="7">
        <f>(O22-M22)/M22</f>
        <v>-2.9613943206778646E-2</v>
      </c>
      <c r="Q22" s="60">
        <v>13148969</v>
      </c>
      <c r="R22" s="4">
        <f>(Q22-O22)/O22</f>
        <v>2.1498281806162998E-2</v>
      </c>
      <c r="S22" s="59">
        <v>13776385</v>
      </c>
      <c r="T22" s="7">
        <f>(S22-Q22)/Q22</f>
        <v>4.771598442433015E-2</v>
      </c>
      <c r="U22" s="58">
        <v>14608442</v>
      </c>
      <c r="V22" s="4">
        <f>(U22-S22)/S22</f>
        <v>6.0397339360071599E-2</v>
      </c>
      <c r="W22" s="30">
        <f>U22-B22</f>
        <v>-3457523</v>
      </c>
      <c r="X22" s="8">
        <f>(U22-B22)/B22</f>
        <v>-0.1913832446813663</v>
      </c>
    </row>
    <row r="23" spans="1:24" ht="14.25">
      <c r="A23" s="1" t="s">
        <v>1</v>
      </c>
      <c r="B23" s="60">
        <v>7869311</v>
      </c>
      <c r="C23" s="59">
        <v>7326523</v>
      </c>
      <c r="D23" s="7">
        <f>(C23-B23)/B23</f>
        <v>-6.8975288942068752E-2</v>
      </c>
      <c r="E23" s="60">
        <v>6991306</v>
      </c>
      <c r="F23" s="4">
        <f>(E23-C23)/C23</f>
        <v>-4.5753899905862573E-2</v>
      </c>
      <c r="G23" s="59">
        <v>7061718</v>
      </c>
      <c r="H23" s="7">
        <f>(G23-E23)/E23</f>
        <v>1.0071365779154854E-2</v>
      </c>
      <c r="I23" s="60">
        <v>6963104</v>
      </c>
      <c r="J23" s="4">
        <f>(I23-G23)/G23</f>
        <v>-1.3964590486337743E-2</v>
      </c>
      <c r="K23" s="59">
        <v>7776826</v>
      </c>
      <c r="L23" s="7">
        <f>(K23-I23)/I23</f>
        <v>0.11686196271088296</v>
      </c>
      <c r="M23" s="60">
        <v>7201252</v>
      </c>
      <c r="N23" s="4">
        <f>(M23-K23)/K23</f>
        <v>-7.4011428312784677E-2</v>
      </c>
      <c r="O23" s="59">
        <v>6344042</v>
      </c>
      <c r="P23" s="7">
        <f>(O23-M23)/M23</f>
        <v>-0.11903624536400059</v>
      </c>
      <c r="Q23" s="60">
        <v>6465051</v>
      </c>
      <c r="R23" s="4">
        <f>(Q23-O23)/O23</f>
        <v>1.9074432357162829E-2</v>
      </c>
      <c r="S23" s="59">
        <v>6890448</v>
      </c>
      <c r="T23" s="7">
        <f>(S23-Q23)/Q23</f>
        <v>6.5799480932168974E-2</v>
      </c>
      <c r="U23" s="58">
        <v>6888284</v>
      </c>
      <c r="V23" s="4">
        <f>(U23-S23)/S23</f>
        <v>-3.1405795385147672E-4</v>
      </c>
      <c r="W23" s="30">
        <f>U23-B23</f>
        <v>-981027</v>
      </c>
      <c r="X23" s="8">
        <f>(U23-B23)/B23</f>
        <v>-0.12466491666170011</v>
      </c>
    </row>
    <row r="24" spans="1:24" ht="14.25">
      <c r="A24" s="1" t="s">
        <v>2</v>
      </c>
      <c r="B24" s="60">
        <v>13007711</v>
      </c>
      <c r="C24" s="59">
        <v>12377602</v>
      </c>
      <c r="D24" s="7">
        <f>(C24-B24)/B24</f>
        <v>-4.844118999876304E-2</v>
      </c>
      <c r="E24" s="60">
        <v>11458811</v>
      </c>
      <c r="F24" s="4">
        <f>(E24-C24)/C24</f>
        <v>-7.4230129551750013E-2</v>
      </c>
      <c r="G24" s="59">
        <v>11129085</v>
      </c>
      <c r="H24" s="7">
        <f>(G24-E24)/E24</f>
        <v>-2.8774887726134936E-2</v>
      </c>
      <c r="I24" s="60">
        <v>11191056</v>
      </c>
      <c r="J24" s="4">
        <f>(I24-G24)/G24</f>
        <v>5.568382306362113E-3</v>
      </c>
      <c r="K24" s="59">
        <v>11368261</v>
      </c>
      <c r="L24" s="7">
        <f>(K24-I24)/I24</f>
        <v>1.5834519995253354E-2</v>
      </c>
      <c r="M24" s="60">
        <v>11344059</v>
      </c>
      <c r="N24" s="4">
        <f>(M24-K24)/K24</f>
        <v>-2.1289096019171268E-3</v>
      </c>
      <c r="O24" s="59">
        <v>10684194</v>
      </c>
      <c r="P24" s="7">
        <f>(O24-M24)/M24</f>
        <v>-5.8168332869213746E-2</v>
      </c>
      <c r="Q24" s="60">
        <v>10231603</v>
      </c>
      <c r="R24" s="4">
        <f>(Q24-O24)/O24</f>
        <v>-4.2360799513748999E-2</v>
      </c>
      <c r="S24" s="59">
        <v>9919527</v>
      </c>
      <c r="T24" s="7">
        <f>(S24-Q24)/Q24</f>
        <v>-3.050118344114798E-2</v>
      </c>
      <c r="U24" s="58">
        <v>10638910</v>
      </c>
      <c r="V24" s="4">
        <f>(U24-S24)/S24</f>
        <v>7.2521905530374589E-2</v>
      </c>
      <c r="W24" s="30">
        <f>U24-B24</f>
        <v>-2368801</v>
      </c>
      <c r="X24" s="8">
        <f>(U24-B24)/B24</f>
        <v>-0.18210744380775373</v>
      </c>
    </row>
    <row r="25" spans="1:24" ht="14.25">
      <c r="A25" s="1" t="s">
        <v>3</v>
      </c>
      <c r="B25" s="60">
        <v>242063512</v>
      </c>
      <c r="C25" s="59">
        <v>232123679</v>
      </c>
      <c r="D25" s="7">
        <f>(C25-B25)/B25</f>
        <v>-4.1062913273769243E-2</v>
      </c>
      <c r="E25" s="60">
        <v>219574649</v>
      </c>
      <c r="F25" s="32">
        <f>(E25-C25)/C25</f>
        <v>-5.4061826238761275E-2</v>
      </c>
      <c r="G25" s="59">
        <v>212140558</v>
      </c>
      <c r="H25" s="7">
        <f>(G25-E25)/E25</f>
        <v>-3.3856781891064301E-2</v>
      </c>
      <c r="I25" s="60">
        <v>213274232</v>
      </c>
      <c r="J25" s="32">
        <f>(I25-G25)/G25</f>
        <v>5.343975761579735E-3</v>
      </c>
      <c r="K25" s="59">
        <v>214491563</v>
      </c>
      <c r="L25" s="7">
        <f>(K25-I25)/I25</f>
        <v>5.7078203427782127E-3</v>
      </c>
      <c r="M25" s="60">
        <v>213807461</v>
      </c>
      <c r="N25" s="32">
        <f>(M25-K25)/K25</f>
        <v>-3.1894121634984778E-3</v>
      </c>
      <c r="O25" s="59">
        <v>204287040</v>
      </c>
      <c r="P25" s="7">
        <f>(O25-M25)/M25</f>
        <v>-4.4528011115570941E-2</v>
      </c>
      <c r="Q25" s="60">
        <v>211642232</v>
      </c>
      <c r="R25" s="32">
        <f>(Q25-O25)/O25</f>
        <v>3.6004202713985183E-2</v>
      </c>
      <c r="S25" s="59">
        <v>225390087</v>
      </c>
      <c r="T25" s="7">
        <f>(S25-Q25)/Q25</f>
        <v>6.4957994772990302E-2</v>
      </c>
      <c r="U25" s="58">
        <v>234421698</v>
      </c>
      <c r="V25" s="32">
        <f>(U25-S25)/S25</f>
        <v>4.0071021402108067E-2</v>
      </c>
      <c r="W25" s="30">
        <f>U25-B25</f>
        <v>-7641814</v>
      </c>
      <c r="X25" s="8">
        <f>(U25-B25)/B25</f>
        <v>-3.1569458514672792E-2</v>
      </c>
    </row>
    <row r="26" spans="1:24" ht="14.25">
      <c r="A26" s="1" t="s">
        <v>4</v>
      </c>
      <c r="B26" s="60">
        <v>45346541</v>
      </c>
      <c r="C26" s="61">
        <v>42116703</v>
      </c>
      <c r="D26" s="7">
        <f>(C26-B26)/B26</f>
        <v>-7.1225675184354187E-2</v>
      </c>
      <c r="E26" s="60">
        <v>38667446</v>
      </c>
      <c r="F26" s="4">
        <f>(E26-C26)/C26</f>
        <v>-8.1897602478522596E-2</v>
      </c>
      <c r="G26" s="59">
        <v>39353836</v>
      </c>
      <c r="H26" s="7">
        <f>(G26-E26)/E26</f>
        <v>1.775110774060433E-2</v>
      </c>
      <c r="I26" s="60">
        <v>38890546</v>
      </c>
      <c r="J26" s="4">
        <f>(I26-G26)/G26</f>
        <v>-1.1772422896715838E-2</v>
      </c>
      <c r="K26" s="59">
        <v>39577607</v>
      </c>
      <c r="L26" s="7">
        <f>(K26-I26)/I26</f>
        <v>1.7666530061059057E-2</v>
      </c>
      <c r="M26" s="60">
        <v>37472826</v>
      </c>
      <c r="N26" s="4">
        <f>(M26-K26)/K26</f>
        <v>-5.3181108195854289E-2</v>
      </c>
      <c r="O26" s="59">
        <v>35074646</v>
      </c>
      <c r="P26" s="7">
        <f>(O26-M26)/M26</f>
        <v>-6.3997842062939153E-2</v>
      </c>
      <c r="Q26" s="60">
        <v>36133131</v>
      </c>
      <c r="R26" s="4">
        <f>(Q26-O26)/O26</f>
        <v>3.0178066515624991E-2</v>
      </c>
      <c r="S26" s="59">
        <v>36205724</v>
      </c>
      <c r="T26" s="7">
        <f>(S26-Q26)/Q26</f>
        <v>2.0090426152109542E-3</v>
      </c>
      <c r="U26" s="58">
        <v>35202576</v>
      </c>
      <c r="V26" s="4">
        <f>(U26-S26)/S26</f>
        <v>-2.7706889661977204E-2</v>
      </c>
      <c r="W26" s="30">
        <f>U26-B26</f>
        <v>-10143965</v>
      </c>
      <c r="X26" s="8">
        <f>(U26-B26)/B26</f>
        <v>-0.22369876017665824</v>
      </c>
    </row>
    <row r="27" spans="1:24" ht="14.25">
      <c r="A27" s="1" t="s">
        <v>5</v>
      </c>
      <c r="B27" s="60">
        <v>15550506</v>
      </c>
      <c r="C27" s="59">
        <v>13623207</v>
      </c>
      <c r="D27" s="7">
        <f>(C27-B27)/B27</f>
        <v>-0.12393802491057204</v>
      </c>
      <c r="E27" s="60">
        <v>13104117</v>
      </c>
      <c r="F27" s="4">
        <f>(E27-C27)/C27</f>
        <v>-3.8103362886580228E-2</v>
      </c>
      <c r="G27" s="59">
        <v>13012342</v>
      </c>
      <c r="H27" s="7">
        <f>(G27-E27)/E27</f>
        <v>-7.0035241596209802E-3</v>
      </c>
      <c r="I27" s="60">
        <v>12516025</v>
      </c>
      <c r="J27" s="4">
        <f>(I27-G27)/G27</f>
        <v>-3.8142019322885919E-2</v>
      </c>
      <c r="K27" s="59">
        <v>12701101</v>
      </c>
      <c r="L27" s="7">
        <f>(K27-I27)/I27</f>
        <v>1.4787122908431391E-2</v>
      </c>
      <c r="M27" s="60">
        <v>11972152</v>
      </c>
      <c r="N27" s="4">
        <f>(M27-K27)/K27</f>
        <v>-5.7392583524845601E-2</v>
      </c>
      <c r="O27" s="59">
        <v>12695980</v>
      </c>
      <c r="P27" s="7">
        <f>(O27-M27)/M27</f>
        <v>6.045930589588238E-2</v>
      </c>
      <c r="Q27" s="60">
        <v>13876097</v>
      </c>
      <c r="R27" s="4">
        <f>(Q27-O27)/O27</f>
        <v>9.2952021033429477E-2</v>
      </c>
      <c r="S27" s="59">
        <v>13910574</v>
      </c>
      <c r="T27" s="7">
        <f>(S27-Q27)/Q27</f>
        <v>2.4846323861817915E-3</v>
      </c>
      <c r="U27" s="58">
        <v>11727837</v>
      </c>
      <c r="V27" s="4">
        <f>(U27-S27)/S27</f>
        <v>-0.15691207278721928</v>
      </c>
      <c r="W27" s="30">
        <f>U27-B27</f>
        <v>-3822669</v>
      </c>
      <c r="X27" s="8">
        <f>(U27-B27)/B27</f>
        <v>-0.24582280473702914</v>
      </c>
    </row>
    <row r="28" spans="1:24" ht="14.25">
      <c r="A28" s="1" t="s">
        <v>6</v>
      </c>
      <c r="B28" s="60">
        <v>6210133</v>
      </c>
      <c r="C28" s="59">
        <v>6299122</v>
      </c>
      <c r="D28" s="7">
        <f>(C28-B28)/B28</f>
        <v>1.432964479182652E-2</v>
      </c>
      <c r="E28" s="60">
        <v>6397878</v>
      </c>
      <c r="F28" s="4">
        <f>(E28-C28)/C28</f>
        <v>1.5677740485102527E-2</v>
      </c>
      <c r="G28" s="59">
        <v>5964061</v>
      </c>
      <c r="H28" s="7">
        <f>(G28-E28)/E28</f>
        <v>-6.7806388305622578E-2</v>
      </c>
      <c r="I28" s="60">
        <v>6031872</v>
      </c>
      <c r="J28" s="4">
        <f>(I28-G28)/G28</f>
        <v>1.1369937363149035E-2</v>
      </c>
      <c r="K28" s="59">
        <v>5846235</v>
      </c>
      <c r="L28" s="7">
        <f>(K28-I28)/I28</f>
        <v>-3.077601779348103E-2</v>
      </c>
      <c r="M28" s="60">
        <v>5594910</v>
      </c>
      <c r="N28" s="4">
        <f>(M28-K28)/K28</f>
        <v>-4.2989205873523728E-2</v>
      </c>
      <c r="O28" s="59">
        <v>4551598</v>
      </c>
      <c r="P28" s="7">
        <f>(O28-M28)/M28</f>
        <v>-0.18647520692915526</v>
      </c>
      <c r="Q28" s="60">
        <v>4057741</v>
      </c>
      <c r="R28" s="4">
        <f>(Q28-O28)/O28</f>
        <v>-0.10850189318125195</v>
      </c>
      <c r="S28" s="59">
        <v>4223487</v>
      </c>
      <c r="T28" s="7">
        <f>(S28-Q28)/Q28</f>
        <v>4.0846865287853515E-2</v>
      </c>
      <c r="U28" s="58">
        <v>4803790</v>
      </c>
      <c r="V28" s="4">
        <f>(U28-S28)/S28</f>
        <v>0.1373990259707204</v>
      </c>
      <c r="W28" s="30">
        <f>U28-B28</f>
        <v>-1406343</v>
      </c>
      <c r="X28" s="8">
        <f>(U28-B28)/B28</f>
        <v>-0.22645940111105511</v>
      </c>
    </row>
    <row r="29" spans="1:24" ht="14.25">
      <c r="A29" s="1" t="s">
        <v>7</v>
      </c>
      <c r="B29" s="60">
        <v>12345996</v>
      </c>
      <c r="C29" s="59">
        <v>11776518</v>
      </c>
      <c r="D29" s="7">
        <f>(C29-B29)/B29</f>
        <v>-4.6126533655121871E-2</v>
      </c>
      <c r="E29" s="60">
        <v>11254632</v>
      </c>
      <c r="F29" s="4">
        <f>(E29-C29)/C29</f>
        <v>-4.4315815591671491E-2</v>
      </c>
      <c r="G29" s="59">
        <v>11490720</v>
      </c>
      <c r="H29" s="7">
        <f>(G29-E29)/E29</f>
        <v>2.0976963085065775E-2</v>
      </c>
      <c r="I29" s="60">
        <v>11887920</v>
      </c>
      <c r="J29" s="4">
        <f>(I29-G29)/G29</f>
        <v>3.4567024520656672E-2</v>
      </c>
      <c r="K29" s="59">
        <v>12658514</v>
      </c>
      <c r="L29" s="7">
        <f>(K29-I29)/I29</f>
        <v>6.4821600414538452E-2</v>
      </c>
      <c r="M29" s="60">
        <v>11571867</v>
      </c>
      <c r="N29" s="4">
        <f>(M29-K29)/K29</f>
        <v>-8.5843172429244066E-2</v>
      </c>
      <c r="O29" s="59">
        <v>10383006</v>
      </c>
      <c r="P29" s="7">
        <f>(O29-M29)/M29</f>
        <v>-0.10273718147642036</v>
      </c>
      <c r="Q29" s="60">
        <v>9829851</v>
      </c>
      <c r="R29" s="4">
        <f>(Q29-O29)/O29</f>
        <v>-5.3275034224192878E-2</v>
      </c>
      <c r="S29" s="59">
        <v>10039718</v>
      </c>
      <c r="T29" s="7">
        <f>(S29-Q29)/Q29</f>
        <v>2.1349967563089208E-2</v>
      </c>
      <c r="U29" s="58">
        <v>9332448</v>
      </c>
      <c r="V29" s="4">
        <f>(U29-S29)/S29</f>
        <v>-7.0447197819699714E-2</v>
      </c>
      <c r="W29" s="30">
        <f>U29-B29</f>
        <v>-3013548</v>
      </c>
      <c r="X29" s="8">
        <f>(U29-B29)/B29</f>
        <v>-0.24409112071638447</v>
      </c>
    </row>
    <row r="30" spans="1:24" ht="14.25">
      <c r="A30" s="1" t="s">
        <v>8</v>
      </c>
      <c r="B30" s="60">
        <v>9239144</v>
      </c>
      <c r="C30" s="59">
        <v>8555399</v>
      </c>
      <c r="D30" s="7">
        <f>(C30-B30)/B30</f>
        <v>-7.4005232519376254E-2</v>
      </c>
      <c r="E30" s="60">
        <v>7634068</v>
      </c>
      <c r="F30" s="4">
        <f>(E30-C30)/C30</f>
        <v>-0.10769000954835654</v>
      </c>
      <c r="G30" s="59">
        <v>7332905</v>
      </c>
      <c r="H30" s="7">
        <f>(G30-E30)/E30</f>
        <v>-3.9449871287497044E-2</v>
      </c>
      <c r="I30" s="60">
        <v>7227878</v>
      </c>
      <c r="J30" s="4">
        <f>(I30-G30)/G30</f>
        <v>-1.4322700212262398E-2</v>
      </c>
      <c r="K30" s="59">
        <v>7127929</v>
      </c>
      <c r="L30" s="7">
        <f>(K30-I30)/I30</f>
        <v>-1.3828263288339953E-2</v>
      </c>
      <c r="M30" s="60">
        <v>7186742</v>
      </c>
      <c r="N30" s="4">
        <f>(M30-K30)/K30</f>
        <v>8.2510642291751222E-3</v>
      </c>
      <c r="O30" s="59">
        <v>6891267</v>
      </c>
      <c r="P30" s="7">
        <f>(O30-M30)/M30</f>
        <v>-4.1113901125155179E-2</v>
      </c>
      <c r="Q30" s="60">
        <v>7173531</v>
      </c>
      <c r="R30" s="4">
        <f>(Q30-O30)/O30</f>
        <v>4.095966677825718E-2</v>
      </c>
      <c r="S30" s="59">
        <v>7097690</v>
      </c>
      <c r="T30" s="7">
        <f>(S30-Q30)/Q30</f>
        <v>-1.057233878267202E-2</v>
      </c>
      <c r="U30" s="58">
        <v>7074012</v>
      </c>
      <c r="V30" s="4">
        <f>(U30-S30)/S30</f>
        <v>-3.3360149569789609E-3</v>
      </c>
      <c r="W30" s="30">
        <f>U30-B30</f>
        <v>-2165132</v>
      </c>
      <c r="X30" s="8">
        <f>(U30-B30)/B30</f>
        <v>-0.23434335475234502</v>
      </c>
    </row>
    <row r="31" spans="1:24" ht="14.25">
      <c r="A31" s="1" t="s">
        <v>9</v>
      </c>
      <c r="B31" s="60">
        <v>15604100</v>
      </c>
      <c r="C31" s="59">
        <v>15106390</v>
      </c>
      <c r="D31" s="7">
        <f>(C31-B31)/B31</f>
        <v>-3.1896104229016731E-2</v>
      </c>
      <c r="E31" s="60">
        <v>14664226</v>
      </c>
      <c r="F31" s="4">
        <f>(E31-C31)/C31</f>
        <v>-2.9269997663240524E-2</v>
      </c>
      <c r="G31" s="59">
        <v>14435782</v>
      </c>
      <c r="H31" s="7">
        <f>(G31-E31)/E31</f>
        <v>-1.5578319646737577E-2</v>
      </c>
      <c r="I31" s="60">
        <v>13919104</v>
      </c>
      <c r="J31" s="4">
        <f>(I31-G31)/G31</f>
        <v>-3.5791479810376746E-2</v>
      </c>
      <c r="K31" s="59">
        <v>13941461</v>
      </c>
      <c r="L31" s="7">
        <f>(K31-I31)/I31</f>
        <v>1.6062097100503021E-3</v>
      </c>
      <c r="M31" s="60">
        <v>12768677</v>
      </c>
      <c r="N31" s="4">
        <f>(M31-K31)/K31</f>
        <v>-8.412202996515214E-2</v>
      </c>
      <c r="O31" s="59">
        <v>12543662</v>
      </c>
      <c r="P31" s="7">
        <f>(O31-M31)/M31</f>
        <v>-1.7622420866312147E-2</v>
      </c>
      <c r="Q31" s="60">
        <v>12640412</v>
      </c>
      <c r="R31" s="4">
        <f>(Q31-O31)/O31</f>
        <v>7.7130585948505309E-3</v>
      </c>
      <c r="S31" s="59">
        <v>12322489</v>
      </c>
      <c r="T31" s="7">
        <f>(S31-Q31)/Q31</f>
        <v>-2.515131627038739E-2</v>
      </c>
      <c r="U31" s="58">
        <v>13079015</v>
      </c>
      <c r="V31" s="4">
        <f>(U31-S31)/S31</f>
        <v>6.1393927801436869E-2</v>
      </c>
      <c r="W31" s="30">
        <f>U31-B31</f>
        <v>-2525085</v>
      </c>
      <c r="X31" s="8">
        <f>(U31-B31)/B31</f>
        <v>-0.16182189296402869</v>
      </c>
    </row>
    <row r="32" spans="1:24" ht="14.25">
      <c r="A32" s="1" t="s">
        <v>10</v>
      </c>
      <c r="B32" s="60">
        <v>15816036</v>
      </c>
      <c r="C32" s="59">
        <v>13783002</v>
      </c>
      <c r="D32" s="7">
        <f>(C32-B32)/B32</f>
        <v>-0.12854257539626238</v>
      </c>
      <c r="E32" s="60">
        <v>14141509</v>
      </c>
      <c r="F32" s="4">
        <f>(E32-C32)/C32</f>
        <v>2.6010806644299986E-2</v>
      </c>
      <c r="G32" s="59">
        <v>14390223</v>
      </c>
      <c r="H32" s="7">
        <f>(G32-E32)/E32</f>
        <v>1.7587514882605525E-2</v>
      </c>
      <c r="I32" s="60">
        <v>14782312</v>
      </c>
      <c r="J32" s="4">
        <f>(I32-G32)/G32</f>
        <v>2.724690228914451E-2</v>
      </c>
      <c r="K32" s="59">
        <v>14251245</v>
      </c>
      <c r="L32" s="7">
        <f>(K32-I32)/I32</f>
        <v>-3.5925841641009877E-2</v>
      </c>
      <c r="M32" s="60">
        <v>13478583</v>
      </c>
      <c r="N32" s="4">
        <f>(M32-K32)/K32</f>
        <v>-5.4217157869365096E-2</v>
      </c>
      <c r="O32" s="59">
        <v>12164298</v>
      </c>
      <c r="P32" s="7">
        <f>(O32-M32)/M32</f>
        <v>-9.7509137273554647E-2</v>
      </c>
      <c r="Q32" s="60">
        <v>12231201</v>
      </c>
      <c r="R32" s="4">
        <f>(Q32-O32)/O32</f>
        <v>5.4999474692251048E-3</v>
      </c>
      <c r="S32" s="59">
        <v>12357102</v>
      </c>
      <c r="T32" s="7">
        <f>(S32-Q32)/Q32</f>
        <v>1.0293429075362265E-2</v>
      </c>
      <c r="U32" s="58">
        <v>12604857</v>
      </c>
      <c r="V32" s="4">
        <f>(U32-S32)/S32</f>
        <v>2.0049603863430115E-2</v>
      </c>
      <c r="W32" s="30">
        <f>U32-B32</f>
        <v>-3211179</v>
      </c>
      <c r="X32" s="8">
        <f>(U32-B32)/B32</f>
        <v>-0.20303311145725769</v>
      </c>
    </row>
    <row r="33" spans="1:24" ht="14.25">
      <c r="A33" s="1" t="s">
        <v>11</v>
      </c>
      <c r="B33" s="60">
        <v>5061786</v>
      </c>
      <c r="C33" s="59">
        <v>4132305</v>
      </c>
      <c r="D33" s="7">
        <f>(C33-B33)/B33</f>
        <v>-0.18362708340494838</v>
      </c>
      <c r="E33" s="60">
        <v>3920956</v>
      </c>
      <c r="F33" s="4">
        <f>(E33-C33)/C33</f>
        <v>-5.1145547097806186E-2</v>
      </c>
      <c r="G33" s="59">
        <v>3627889</v>
      </c>
      <c r="H33" s="7">
        <f>(G33-E33)/E33</f>
        <v>-7.4743761470416906E-2</v>
      </c>
      <c r="I33" s="60">
        <v>3742543</v>
      </c>
      <c r="J33" s="4">
        <f>(I33-G33)/G33</f>
        <v>3.1603502753254027E-2</v>
      </c>
      <c r="K33" s="59">
        <v>3566221</v>
      </c>
      <c r="L33" s="7">
        <f>(K33-I33)/I33</f>
        <v>-4.7112885543332435E-2</v>
      </c>
      <c r="M33" s="60">
        <v>3316991</v>
      </c>
      <c r="N33" s="4">
        <f>(M33-K33)/K33</f>
        <v>-6.9886302615569815E-2</v>
      </c>
      <c r="O33" s="59">
        <v>3089446</v>
      </c>
      <c r="P33" s="7">
        <f>(O33-M33)/M33</f>
        <v>-6.8599824358884301E-2</v>
      </c>
      <c r="Q33" s="60">
        <v>2774011</v>
      </c>
      <c r="R33" s="4">
        <f>(Q33-O33)/O33</f>
        <v>-0.10210082972804833</v>
      </c>
      <c r="S33" s="59">
        <v>2875788</v>
      </c>
      <c r="T33" s="7">
        <f>(S33-Q33)/Q33</f>
        <v>3.6689472392142639E-2</v>
      </c>
      <c r="U33" s="58">
        <v>3313262</v>
      </c>
      <c r="V33" s="4">
        <f>(U33-S33)/S33</f>
        <v>0.15212317458727834</v>
      </c>
      <c r="W33" s="30">
        <f>U33-B33</f>
        <v>-1748524</v>
      </c>
      <c r="X33" s="8">
        <f>(U33-B33)/B33</f>
        <v>-0.34543617608488386</v>
      </c>
    </row>
    <row r="34" spans="1:24" ht="14.25">
      <c r="A34" s="1" t="s">
        <v>12</v>
      </c>
      <c r="B34" s="60">
        <v>29230767</v>
      </c>
      <c r="C34" s="59">
        <v>27669591</v>
      </c>
      <c r="D34" s="7">
        <f>(C34-B34)/B34</f>
        <v>-5.340865670750275E-2</v>
      </c>
      <c r="E34" s="60">
        <v>23782677</v>
      </c>
      <c r="F34" s="4">
        <f>(E34-C34)/C34</f>
        <v>-0.1404760193238852</v>
      </c>
      <c r="G34" s="59">
        <v>21196455</v>
      </c>
      <c r="H34" s="7">
        <f>(G34-E34)/E34</f>
        <v>-0.10874393996941556</v>
      </c>
      <c r="I34" s="60">
        <v>18388716</v>
      </c>
      <c r="J34" s="4">
        <f>(I34-G34)/G34</f>
        <v>-0.1324626688755266</v>
      </c>
      <c r="K34" s="59">
        <v>10482393</v>
      </c>
      <c r="L34" s="7">
        <f>(K34-I34)/I34</f>
        <v>-0.42995514205559537</v>
      </c>
      <c r="M34" s="60">
        <v>8704990</v>
      </c>
      <c r="N34" s="4">
        <f>(M34-K34)/K34</f>
        <v>-0.16956080543822388</v>
      </c>
      <c r="O34" s="59">
        <v>7762322</v>
      </c>
      <c r="P34" s="7">
        <f>(O34-M34)/M34</f>
        <v>-0.10829053221198416</v>
      </c>
      <c r="Q34" s="60">
        <v>6377856</v>
      </c>
      <c r="R34" s="4">
        <f>(Q34-O34)/O34</f>
        <v>-0.17835719775603229</v>
      </c>
      <c r="S34" s="59">
        <v>5272422</v>
      </c>
      <c r="T34" s="7">
        <f>(S34-Q34)/Q34</f>
        <v>-0.17332376271900776</v>
      </c>
      <c r="U34" s="58">
        <v>5250045</v>
      </c>
      <c r="V34" s="4">
        <f>(U34-S34)/S34</f>
        <v>-4.2441595153043512E-3</v>
      </c>
      <c r="W34" s="30">
        <f>U34-B34</f>
        <v>-23980722</v>
      </c>
      <c r="X34" s="8">
        <f>(U34-B34)/B34</f>
        <v>-0.82039318366158509</v>
      </c>
    </row>
    <row r="35" spans="1:24" ht="15" thickBot="1">
      <c r="A35" s="10" t="s">
        <v>13</v>
      </c>
      <c r="B35" s="56">
        <v>16003390</v>
      </c>
      <c r="C35" s="55">
        <v>14693384</v>
      </c>
      <c r="D35" s="11">
        <f>(C35-B35)/B35</f>
        <v>-8.1858031329612044E-2</v>
      </c>
      <c r="E35" s="56">
        <v>14587528</v>
      </c>
      <c r="F35" s="12">
        <f>(E35-C35)/C35</f>
        <v>-7.2043308743581468E-3</v>
      </c>
      <c r="G35" s="55">
        <v>14333973</v>
      </c>
      <c r="H35" s="11">
        <f>(G35-E35)/E35</f>
        <v>-1.7381629018981146E-2</v>
      </c>
      <c r="I35" s="56">
        <v>14662552</v>
      </c>
      <c r="J35" s="12">
        <f>(I35-G35)/G35</f>
        <v>2.2923093269395723E-2</v>
      </c>
      <c r="K35" s="55">
        <v>15159524</v>
      </c>
      <c r="L35" s="11">
        <f>(K35-I35)/I35</f>
        <v>3.38939633428069E-2</v>
      </c>
      <c r="M35" s="57">
        <v>13671161</v>
      </c>
      <c r="N35" s="12">
        <f>(M35-K35)/K35</f>
        <v>-9.8180061590324344E-2</v>
      </c>
      <c r="O35" s="55">
        <v>13061937</v>
      </c>
      <c r="P35" s="11">
        <f>(O35-M35)/M35</f>
        <v>-4.4562711243031954E-2</v>
      </c>
      <c r="Q35" s="56">
        <v>12426992</v>
      </c>
      <c r="R35" s="12">
        <f>(Q35-O35)/O35</f>
        <v>-4.8610324793328892E-2</v>
      </c>
      <c r="S35" s="55">
        <v>11974909</v>
      </c>
      <c r="T35" s="11">
        <f>(S35-Q35)/Q35</f>
        <v>-3.6379117327829613E-2</v>
      </c>
      <c r="U35" s="54">
        <v>12896917</v>
      </c>
      <c r="V35" s="12">
        <f>(U35-S35)/S35</f>
        <v>7.6994990108066791E-2</v>
      </c>
      <c r="W35" s="31">
        <f>U35-B35</f>
        <v>-3106473</v>
      </c>
      <c r="X35" s="17">
        <f>(U35-B35)/B35</f>
        <v>-0.19411343471601955</v>
      </c>
    </row>
    <row r="36" spans="1:24" ht="12.75" thickTop="1">
      <c r="A36" s="2" t="s">
        <v>22</v>
      </c>
      <c r="B36" s="26">
        <f>SUM(B22:B35)</f>
        <v>451414898</v>
      </c>
      <c r="C36" s="22">
        <f>SUM(C22:C35)</f>
        <v>424887681</v>
      </c>
      <c r="D36" s="7">
        <f>(C36-B36)/B36</f>
        <v>-5.8764602403529889E-2</v>
      </c>
      <c r="E36" s="26">
        <f>SUM(E22:E35)</f>
        <v>399497238</v>
      </c>
      <c r="F36" s="6">
        <f>(E36-C36)/E36</f>
        <v>-6.3555991343299353E-2</v>
      </c>
      <c r="G36" s="22">
        <f>SUM(G22:G35)</f>
        <v>388909979</v>
      </c>
      <c r="H36" s="8">
        <f>(G36-E36)/G36</f>
        <v>-2.7222903940965732E-2</v>
      </c>
      <c r="I36" s="26">
        <f>SUM(I22:I35)</f>
        <v>387535441</v>
      </c>
      <c r="J36" s="4">
        <f>(I36-G36)/G36</f>
        <v>-3.5343346126893802E-3</v>
      </c>
      <c r="K36" s="22">
        <f>SUM(K22:K35)</f>
        <v>382570287</v>
      </c>
      <c r="L36" s="7">
        <f>(K36-I36)/I36</f>
        <v>-1.2812128839591732E-2</v>
      </c>
      <c r="M36" s="26">
        <f>SUM(M22:M35)</f>
        <v>371356740</v>
      </c>
      <c r="N36" s="4">
        <f>(M36-K36)/K36</f>
        <v>-2.9311076633612165E-2</v>
      </c>
      <c r="O36" s="22">
        <f>SUM(O22:O35)</f>
        <v>352405676</v>
      </c>
      <c r="P36" s="7">
        <f>(O36-M36)/M36</f>
        <v>-5.1031964574010422E-2</v>
      </c>
      <c r="Q36" s="26">
        <f>SUM(Q22:Q35)</f>
        <v>359008678</v>
      </c>
      <c r="R36" s="4">
        <f>(Q36-O36)/O36</f>
        <v>1.8736934305223846E-2</v>
      </c>
      <c r="S36" s="22">
        <f>SUM(S22:S35)</f>
        <v>372256350</v>
      </c>
      <c r="T36" s="7">
        <f>(S36-Q36)/Q36</f>
        <v>3.6900701325108358E-2</v>
      </c>
      <c r="U36" s="26">
        <f>SUM(U22:U35)</f>
        <v>381842093</v>
      </c>
      <c r="V36" s="4">
        <f>(U36-S36)/S36</f>
        <v>2.5750381423983768E-2</v>
      </c>
      <c r="W36" s="30">
        <f>SUM(W22:W35)</f>
        <v>-69572805</v>
      </c>
      <c r="X36" s="8">
        <f>(U36-B36)/B36</f>
        <v>-0.15412164132872727</v>
      </c>
    </row>
    <row r="37" spans="1:24">
      <c r="U37" s="5"/>
    </row>
    <row r="38" spans="1:24">
      <c r="U38" s="5"/>
    </row>
    <row r="39" spans="1:24">
      <c r="U39" s="5"/>
    </row>
  </sheetData>
  <mergeCells count="2">
    <mergeCell ref="A1:X1"/>
    <mergeCell ref="A20:X20"/>
  </mergeCells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Academic Staff Employees</vt:lpstr>
      <vt:lpstr>Limited Appointees</vt:lpstr>
      <vt:lpstr>University Staff Employees</vt:lpstr>
    </vt:vector>
  </TitlesOfParts>
  <Company>University of Wisconsin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David</dc:creator>
  <cp:lastModifiedBy>Weiner, Blake</cp:lastModifiedBy>
  <cp:lastPrinted>2025-06-15T05:04:07Z</cp:lastPrinted>
  <dcterms:created xsi:type="dcterms:W3CDTF">2025-03-28T21:22:49Z</dcterms:created>
  <dcterms:modified xsi:type="dcterms:W3CDTF">2025-06-23T21:45:36Z</dcterms:modified>
</cp:coreProperties>
</file>