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own Hall\Spring 2019\"/>
    </mc:Choice>
  </mc:AlternateContent>
  <bookViews>
    <workbookView xWindow="0" yWindow="0" windowWidth="25200" windowHeight="12570"/>
  </bookViews>
  <sheets>
    <sheet name="PreBudget" sheetId="1" r:id="rId1"/>
    <sheet name="PostBudge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A17" i="1" l="1"/>
  <c r="D33" i="1"/>
  <c r="E22" i="1" s="1"/>
  <c r="B33" i="1"/>
  <c r="D32" i="1"/>
  <c r="C31" i="1"/>
  <c r="B31" i="1"/>
  <c r="C32" i="1"/>
  <c r="E32" i="1" l="1"/>
  <c r="C31" i="2"/>
  <c r="B31" i="2"/>
  <c r="C24" i="2"/>
  <c r="C24" i="1"/>
  <c r="D24" i="1" s="1"/>
  <c r="B24" i="1"/>
  <c r="D31" i="1" l="1"/>
  <c r="C30" i="1"/>
  <c r="B30" i="1"/>
  <c r="D30" i="1" s="1"/>
  <c r="C29" i="1"/>
  <c r="B29" i="1"/>
  <c r="D29" i="1" s="1"/>
  <c r="D28" i="1"/>
  <c r="C28" i="1"/>
  <c r="B28" i="1"/>
  <c r="C27" i="1"/>
  <c r="D27" i="1" s="1"/>
  <c r="B27" i="1"/>
  <c r="C26" i="1"/>
  <c r="B26" i="1"/>
  <c r="D26" i="1" s="1"/>
  <c r="C25" i="1"/>
  <c r="B25" i="1"/>
  <c r="D25" i="1" s="1"/>
  <c r="C23" i="1"/>
  <c r="D23" i="1" s="1"/>
  <c r="B23" i="1"/>
  <c r="C22" i="1"/>
  <c r="C33" i="1" s="1"/>
  <c r="B22" i="1"/>
  <c r="D21" i="1"/>
  <c r="D20" i="1"/>
  <c r="D19" i="1"/>
  <c r="D17" i="1"/>
  <c r="D16" i="1"/>
  <c r="C16" i="1"/>
  <c r="C18" i="1" s="1"/>
  <c r="B16" i="1"/>
  <c r="B18" i="1" s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20" i="2"/>
  <c r="C25" i="2"/>
  <c r="B25" i="2"/>
  <c r="C16" i="2"/>
  <c r="C30" i="2"/>
  <c r="D31" i="2"/>
  <c r="B30" i="2"/>
  <c r="D17" i="2"/>
  <c r="B16" i="2"/>
  <c r="B18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9" i="2"/>
  <c r="D21" i="2"/>
  <c r="D32" i="2"/>
  <c r="D2" i="2"/>
  <c r="C29" i="2"/>
  <c r="D29" i="2" s="1"/>
  <c r="B29" i="2"/>
  <c r="C28" i="2"/>
  <c r="B28" i="2"/>
  <c r="D28" i="2" s="1"/>
  <c r="C27" i="2"/>
  <c r="D27" i="2" s="1"/>
  <c r="B27" i="2"/>
  <c r="C26" i="2"/>
  <c r="B26" i="2"/>
  <c r="D26" i="2" s="1"/>
  <c r="D24" i="2"/>
  <c r="B24" i="2"/>
  <c r="C23" i="2"/>
  <c r="B23" i="2"/>
  <c r="B33" i="2" s="1"/>
  <c r="C22" i="2"/>
  <c r="C33" i="2" s="1"/>
  <c r="B22" i="2"/>
  <c r="D33" i="2" l="1"/>
  <c r="E24" i="1"/>
  <c r="E28" i="1"/>
  <c r="E25" i="1"/>
  <c r="E29" i="1"/>
  <c r="E26" i="1"/>
  <c r="E30" i="1"/>
  <c r="E23" i="1"/>
  <c r="E27" i="1"/>
  <c r="E31" i="1"/>
  <c r="D18" i="1"/>
  <c r="D22" i="1"/>
  <c r="D23" i="2"/>
  <c r="D22" i="2"/>
  <c r="D25" i="2"/>
  <c r="C18" i="2"/>
  <c r="D18" i="2" s="1"/>
  <c r="D16" i="2"/>
  <c r="E33" i="1" l="1"/>
  <c r="D30" i="2"/>
</calcChain>
</file>

<file path=xl/sharedStrings.xml><?xml version="1.0" encoding="utf-8"?>
<sst xmlns="http://schemas.openxmlformats.org/spreadsheetml/2006/main" count="78" uniqueCount="38">
  <si>
    <t>DOA</t>
  </si>
  <si>
    <t>DHS</t>
  </si>
  <si>
    <t>DOC</t>
  </si>
  <si>
    <t>DOT</t>
  </si>
  <si>
    <t>UW System</t>
  </si>
  <si>
    <t>DPI</t>
  </si>
  <si>
    <t>DATCP</t>
  </si>
  <si>
    <t>DSPS</t>
  </si>
  <si>
    <t>DCF</t>
  </si>
  <si>
    <t>DOJ</t>
  </si>
  <si>
    <t>DNR</t>
  </si>
  <si>
    <t>DOR</t>
  </si>
  <si>
    <t>Tech College</t>
  </si>
  <si>
    <t>DWD</t>
  </si>
  <si>
    <t>DVA &amp; Military Affairs</t>
  </si>
  <si>
    <t>TOTAL</t>
  </si>
  <si>
    <t>UW System/ Tech Colleges</t>
  </si>
  <si>
    <t>OTHER (DOA, DATCP, DOJ, DOR, MISC)</t>
  </si>
  <si>
    <t xml:space="preserve">Facts: </t>
  </si>
  <si>
    <t xml:space="preserve">Source: </t>
  </si>
  <si>
    <t>All Funds FY 20</t>
  </si>
  <si>
    <t>All Funds FY 21</t>
  </si>
  <si>
    <t>All Funds Budget Total</t>
  </si>
  <si>
    <t xml:space="preserve">Budget Total 20/21 </t>
  </si>
  <si>
    <t>Misc.</t>
  </si>
  <si>
    <t>*budget numbers are rounded</t>
  </si>
  <si>
    <t>Total Spending:</t>
  </si>
  <si>
    <t>Total Increase:</t>
  </si>
  <si>
    <t>2017-19 Spending:</t>
  </si>
  <si>
    <t>$83.5 B</t>
  </si>
  <si>
    <t>Ending Balance FY21:</t>
  </si>
  <si>
    <t>$76.8 B</t>
  </si>
  <si>
    <t>[INSERT INFO/FACTS]</t>
  </si>
  <si>
    <t>[INSERT SOURCE]</t>
  </si>
  <si>
    <t>$42.7 B</t>
  </si>
  <si>
    <t>*do you want this included????</t>
  </si>
  <si>
    <t>All other Agencies</t>
  </si>
  <si>
    <t>(DOA, DATCP, DOJ, 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</si>
</sst>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applyFill="1"/>
    <xf numFmtId="3" fontId="0" fillId="0" borderId="0" xfId="0" applyNumberFormat="1" applyFill="1"/>
    <xf numFmtId="6" fontId="0" fillId="2" borderId="0" xfId="0" applyNumberFormat="1" applyFill="1"/>
    <xf numFmtId="0" fontId="0" fillId="0" borderId="0" xfId="0" applyFill="1" applyAlignment="1">
      <alignment wrapText="1"/>
    </xf>
    <xf numFmtId="10" fontId="0" fillId="0" borderId="0" xfId="1" applyNumberFormat="1" applyFont="1"/>
    <xf numFmtId="9" fontId="0" fillId="0" borderId="0" xfId="0" applyNumberFormat="1"/>
    <xf numFmtId="0" fontId="2" fillId="0" borderId="0" xfId="0" applyFont="1" applyFill="1"/>
    <xf numFmtId="0" fontId="1" fillId="0" borderId="0" xfId="0" applyFont="1" applyFill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Alignment="1">
      <alignment horizontal="left" wrapText="1"/>
    </xf>
    <xf numFmtId="0" fontId="1" fillId="2" borderId="0" xfId="0" applyFont="1" applyFill="1"/>
    <xf numFmtId="10" fontId="0" fillId="0" borderId="0" xfId="1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00"/>
      <color rgb="FFCC00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40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8400" b="1" cap="all" baseline="0">
                <a:solidFill>
                  <a:sysClr val="windowText" lastClr="000000"/>
                </a:solidFill>
                <a:latin typeface="Book Antiqua" panose="02040602050305030304" pitchFamily="18" charset="0"/>
              </a:rPr>
              <a:t>Proposed Spending by Agency: 2019-21 Biennium</a:t>
            </a:r>
          </a:p>
        </c:rich>
      </c:tx>
      <c:layout>
        <c:manualLayout>
          <c:xMode val="edge"/>
          <c:yMode val="edge"/>
          <c:x val="0.11077561789151356"/>
          <c:y val="2.916666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40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E82-4C55-BE43-981186E7C9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82-4C55-BE43-981186E7C9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E82-4C55-BE43-981186E7C9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82-4C55-BE43-981186E7C9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E82-4C55-BE43-981186E7C94F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E82-4C55-BE43-981186E7C94F}"/>
              </c:ext>
            </c:extLst>
          </c:dPt>
          <c:dPt>
            <c:idx val="6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E82-4C55-BE43-981186E7C94F}"/>
              </c:ext>
            </c:extLst>
          </c:dPt>
          <c:dPt>
            <c:idx val="7"/>
            <c:bubble3D val="0"/>
            <c:spPr>
              <a:solidFill>
                <a:srgbClr val="CC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E82-4C55-BE43-981186E7C94F}"/>
              </c:ext>
            </c:extLst>
          </c:dPt>
          <c:dPt>
            <c:idx val="8"/>
            <c:bubble3D val="0"/>
            <c:spPr>
              <a:solidFill>
                <a:srgbClr val="9933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E82-4C55-BE43-981186E7C94F}"/>
              </c:ext>
            </c:extLst>
          </c:dPt>
          <c:dPt>
            <c:idx val="9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82-4C55-BE43-981186E7C94F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4164-41F1-B2A2-029DD56B89C4}"/>
              </c:ext>
            </c:extLst>
          </c:dPt>
          <c:dLbls>
            <c:dLbl>
              <c:idx val="0"/>
              <c:layout>
                <c:manualLayout>
                  <c:x val="-0.22101183836395449"/>
                  <c:y val="0.122107611548556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sz="7000" b="1" i="0" u="none" strike="noStrike" kern="120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  <a:ea typeface="+mn-ea"/>
                        <a:cs typeface="+mn-cs"/>
                      </a:defRPr>
                    </a:pPr>
                    <a:fld id="{E087FFDC-D13F-410A-BD2A-55751AD042AE}" type="CATEGORYNAME">
                      <a:rPr lang="en-US" sz="8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pPr algn="ctr">
                        <a:defRPr sz="7000" b="1">
                          <a:solidFill>
                            <a:sysClr val="windowText" lastClr="000000"/>
                          </a:solidFill>
                          <a:latin typeface="Book Antiqua" panose="02040602050305030304" pitchFamily="18" charset="0"/>
                        </a:defRPr>
                      </a:pPr>
                      <a:t>[CATEGORY NAME]</a:t>
                    </a:fld>
                    <a:endParaRPr lang="en-US" sz="8000" b="1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</a:endParaRPr>
                  </a:p>
                  <a:p>
                    <a:pPr algn="ctr">
                      <a:defRPr sz="7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defRPr>
                    </a:pPr>
                    <a:r>
                      <a:rPr lang="en-US" sz="8000" b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$27.2 B (32.6%)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7000" b="1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33801961294803"/>
                      <c:h val="9.45879629629629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E82-4C55-BE43-981186E7C94F}"/>
                </c:ext>
              </c:extLst>
            </c:dLbl>
            <c:dLbl>
              <c:idx val="1"/>
              <c:layout>
                <c:manualLayout>
                  <c:x val="4.4577400481189647E-2"/>
                  <c:y val="-2.21666302128901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sz="7000" b="1" i="0" u="none" strike="noStrike" kern="120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  <a:ea typeface="+mn-ea"/>
                        <a:cs typeface="+mn-cs"/>
                      </a:defRPr>
                    </a:pPr>
                    <a:fld id="{2854918F-441D-425D-944D-4ADA3A6C546C}" type="CATEGORYNAME">
                      <a:rPr lang="en-US" sz="7000">
                        <a:solidFill>
                          <a:sysClr val="windowText" lastClr="000000"/>
                        </a:solidFill>
                      </a:rPr>
                      <a:pPr algn="ctr">
                        <a:defRPr sz="7000" b="1">
                          <a:solidFill>
                            <a:sysClr val="windowText" lastClr="000000"/>
                          </a:solidFill>
                          <a:latin typeface="Book Antiqua" panose="02040602050305030304" pitchFamily="18" charset="0"/>
                        </a:defRPr>
                      </a:pPr>
                      <a:t>[CATEGORY NAME]</a:t>
                    </a:fld>
                    <a:r>
                      <a:rPr lang="en-US" sz="7000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r>
                      <a:rPr lang="en-US" sz="7000" b="0" baseline="0">
                        <a:solidFill>
                          <a:sysClr val="windowText" lastClr="000000"/>
                        </a:solidFill>
                      </a:rPr>
                      <a:t>$2.7 B (3.3%)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7000" b="1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E82-4C55-BE43-981186E7C94F}"/>
                </c:ext>
              </c:extLst>
            </c:dLbl>
            <c:dLbl>
              <c:idx val="2"/>
              <c:layout>
                <c:manualLayout>
                  <c:x val="-0.10579306980014637"/>
                  <c:y val="-0.145956073199183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sz="8000" b="1" i="0" u="none" strike="noStrike" kern="120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  <a:ea typeface="+mn-ea"/>
                        <a:cs typeface="+mn-cs"/>
                      </a:defRPr>
                    </a:pPr>
                    <a:fld id="{3E48E7B7-D420-4F71-B2B5-3B4B2803F97D}" type="CATEGORYNAME">
                      <a:rPr lang="en-US" sz="7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pPr algn="ctr">
                        <a:defRPr sz="8000" b="1">
                          <a:solidFill>
                            <a:sysClr val="windowText" lastClr="000000"/>
                          </a:solidFill>
                          <a:latin typeface="Book Antiqua" panose="02040602050305030304" pitchFamily="18" charset="0"/>
                        </a:defRPr>
                      </a:pPr>
                      <a:t>[CATEGORY NAME]</a:t>
                    </a:fld>
                    <a:r>
                      <a:rPr lang="en-US" sz="7000" b="1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
</a:t>
                    </a:r>
                    <a:r>
                      <a:rPr lang="en-US" sz="7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$6.6 (7.9%)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8000" b="1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E82-4C55-BE43-981186E7C94F}"/>
                </c:ext>
              </c:extLst>
            </c:dLbl>
            <c:dLbl>
              <c:idx val="3"/>
              <c:layout>
                <c:manualLayout>
                  <c:x val="5.4825959173744263E-2"/>
                  <c:y val="-0.108340259550889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sz="7000" b="1" i="0" u="none" strike="noStrike" kern="120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  <a:ea typeface="+mn-ea"/>
                        <a:cs typeface="+mn-cs"/>
                      </a:defRPr>
                    </a:pPr>
                    <a:r>
                      <a:rPr lang="en-US" sz="7000" b="1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UW SYSTEM &amp; TECH COLLEGES
</a:t>
                    </a:r>
                    <a:r>
                      <a:rPr lang="en-US" sz="7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$13.9 B (16.6%)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7000" b="1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6178946454913"/>
                      <c:h val="0.157666666666666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E82-4C55-BE43-981186E7C94F}"/>
                </c:ext>
              </c:extLst>
            </c:dLbl>
            <c:dLbl>
              <c:idx val="4"/>
              <c:layout>
                <c:manualLayout>
                  <c:x val="0.21848296697287836"/>
                  <c:y val="-8.33334791484397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sz="7000" b="1" i="0" u="none" strike="noStrike" kern="120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  <a:ea typeface="+mn-ea"/>
                        <a:cs typeface="+mn-cs"/>
                      </a:defRPr>
                    </a:pPr>
                    <a:fld id="{53EF4FD0-FF8F-4551-AD5C-DE16CCB8FF47}" type="CATEGORYNAME">
                      <a:rPr lang="en-US" sz="8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pPr algn="ctr">
                        <a:defRPr sz="7000" b="1">
                          <a:solidFill>
                            <a:sysClr val="windowText" lastClr="000000"/>
                          </a:solidFill>
                          <a:latin typeface="Book Antiqua" panose="02040602050305030304" pitchFamily="18" charset="0"/>
                        </a:defRPr>
                      </a:pPr>
                      <a:t>[CATEGORY NAME]</a:t>
                    </a:fld>
                    <a:r>
                      <a:rPr lang="en-US" sz="8000" b="1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
</a:t>
                    </a:r>
                    <a:r>
                      <a:rPr lang="en-US" sz="8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$16.1 B (19.4%)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7000" b="1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E82-4C55-BE43-981186E7C94F}"/>
                </c:ext>
              </c:extLst>
            </c:dLbl>
            <c:dLbl>
              <c:idx val="5"/>
              <c:layout>
                <c:manualLayout>
                  <c:x val="-4.8245106080489937E-2"/>
                  <c:y val="0.1541353164187809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sz="6000" b="0" i="0" u="none" strike="noStrike" kern="120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  <a:ea typeface="+mn-ea"/>
                        <a:cs typeface="+mn-cs"/>
                      </a:defRPr>
                    </a:pPr>
                    <a:fld id="{D4175BB3-0022-4545-B70A-397682ABD8B5}" type="CATEGORYNAME">
                      <a:rPr lang="en-US" sz="6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pPr algn="ctr">
                        <a:defRPr sz="6000">
                          <a:solidFill>
                            <a:sysClr val="windowText" lastClr="000000"/>
                          </a:solidFill>
                          <a:latin typeface="Book Antiqua" panose="02040602050305030304" pitchFamily="18" charset="0"/>
                        </a:defRPr>
                      </a:pPr>
                      <a:t>[CATEGORY NAME]</a:t>
                    </a:fld>
                    <a:r>
                      <a:rPr lang="en-US" sz="6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
$2.8 B (3.4%)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60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E82-4C55-BE43-981186E7C94F}"/>
                </c:ext>
              </c:extLst>
            </c:dLbl>
            <c:dLbl>
              <c:idx val="6"/>
              <c:layout>
                <c:manualLayout>
                  <c:x val="-7.0118328958880136E-2"/>
                  <c:y val="0.13995279235928842"/>
                </c:manualLayout>
              </c:layout>
              <c:tx>
                <c:rich>
                  <a:bodyPr/>
                  <a:lstStyle/>
                  <a:p>
                    <a:fld id="{5DE50FFB-8BE7-44AA-91D2-79B011004826}" type="CATEGORYNAME">
                      <a:rPr lang="en-US" sz="6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sz="6000" b="1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
</a:t>
                    </a:r>
                    <a:r>
                      <a:rPr lang="en-US" sz="6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$1.1 B (1.4%)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E82-4C55-BE43-981186E7C94F}"/>
                </c:ext>
              </c:extLst>
            </c:dLbl>
            <c:dLbl>
              <c:idx val="7"/>
              <c:layout>
                <c:manualLayout>
                  <c:x val="-8.1788194444444448E-2"/>
                  <c:y val="8.8818350831146101E-2"/>
                </c:manualLayout>
              </c:layout>
              <c:tx>
                <c:rich>
                  <a:bodyPr/>
                  <a:lstStyle/>
                  <a:p>
                    <a:fld id="{4653D57D-571D-4A7E-B20B-70CC372717F9}" type="CATEGORYNAME">
                      <a:rPr lang="en-US" sz="6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pPr/>
                      <a:t>[CATEGORY NAME]</a:t>
                    </a:fld>
                    <a:r>
                      <a:rPr lang="en-US" sz="6000" b="1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
</a:t>
                    </a:r>
                    <a:r>
                      <a:rPr lang="en-US" sz="6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$691 M (.8%)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E82-4C55-BE43-981186E7C94F}"/>
                </c:ext>
              </c:extLst>
            </c:dLbl>
            <c:dLbl>
              <c:idx val="8"/>
              <c:layout>
                <c:manualLayout>
                  <c:x val="-7.8834755030621179E-2"/>
                  <c:y val="2.8529600466608341E-2"/>
                </c:manualLayout>
              </c:layout>
              <c:tx>
                <c:rich>
                  <a:bodyPr/>
                  <a:lstStyle/>
                  <a:p>
                    <a:r>
                      <a:rPr lang="en-US" sz="6000" b="1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DVA &amp; DMA</a:t>
                    </a:r>
                    <a:r>
                      <a:rPr lang="en-US" sz="6000" b="1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
</a:t>
                    </a:r>
                    <a:r>
                      <a:rPr lang="en-US" sz="6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$508 M (.6%)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E82-4C55-BE43-981186E7C94F}"/>
                </c:ext>
              </c:extLst>
            </c:dLbl>
            <c:dLbl>
              <c:idx val="9"/>
              <c:layout>
                <c:manualLayout>
                  <c:x val="2.8093531277340333E-2"/>
                  <c:y val="-2.31402012248468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>
                      <a:defRPr sz="6000" b="1" i="0" u="none" strike="noStrike" kern="120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  <a:ea typeface="+mn-ea"/>
                        <a:cs typeface="+mn-cs"/>
                      </a:defRPr>
                    </a:pPr>
                    <a:r>
                      <a:rPr lang="en-US" sz="6000" b="1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DOA, DOJ, DOR, DATCP
</a:t>
                    </a:r>
                    <a:r>
                      <a:rPr lang="en-US" sz="6000" b="0" baseline="0">
                        <a:solidFill>
                          <a:sysClr val="windowText" lastClr="000000"/>
                        </a:solidFill>
                        <a:latin typeface="Book Antiqua" panose="02040602050305030304" pitchFamily="18" charset="0"/>
                      </a:rPr>
                      <a:t>$3.0 B (3.5%)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6000" b="1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75970581802277"/>
                      <c:h val="7.07106663750364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E82-4C55-BE43-981186E7C94F}"/>
                </c:ext>
              </c:extLst>
            </c:dLbl>
            <c:dLbl>
              <c:idx val="10"/>
              <c:layout>
                <c:manualLayout>
                  <c:x val="9.8910648405346108E-2"/>
                  <c:y val="0.1640734179060950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ALL OTHER AGENCIES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$8.8 B (10.5%)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4164-41F1-B2A2-029DD56B89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6000" b="1" i="0" u="none" strike="noStrike" kern="1200" baseline="0">
                    <a:solidFill>
                      <a:sysClr val="windowText" lastClr="000000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PreBudget!$A$22:$A$32</c:f>
              <c:strCache>
                <c:ptCount val="11"/>
                <c:pt idx="0">
                  <c:v>DHS</c:v>
                </c:pt>
                <c:pt idx="1">
                  <c:v>DOC</c:v>
                </c:pt>
                <c:pt idx="2">
                  <c:v>DOT</c:v>
                </c:pt>
                <c:pt idx="3">
                  <c:v>UW System/ Tech Colleges</c:v>
                </c:pt>
                <c:pt idx="4">
                  <c:v>DPI</c:v>
                </c:pt>
                <c:pt idx="5">
                  <c:v>DCF</c:v>
                </c:pt>
                <c:pt idx="6">
                  <c:v>DNR</c:v>
                </c:pt>
                <c:pt idx="7">
                  <c:v>DWD</c:v>
                </c:pt>
                <c:pt idx="8">
                  <c:v>DVA &amp; Military Affairs</c:v>
                </c:pt>
                <c:pt idx="9">
                  <c:v>(DOA, DATCP, DOJ, DOR)</c:v>
                </c:pt>
                <c:pt idx="10">
                  <c:v>All other Agencies</c:v>
                </c:pt>
              </c:strCache>
            </c:strRef>
          </c:cat>
          <c:val>
            <c:numRef>
              <c:f>PreBudget!$D$22:$D$32</c:f>
              <c:numCache>
                <c:formatCode>#,##0</c:formatCode>
                <c:ptCount val="11"/>
                <c:pt idx="0">
                  <c:v>27224000000</c:v>
                </c:pt>
                <c:pt idx="1">
                  <c:v>2713000000</c:v>
                </c:pt>
                <c:pt idx="2">
                  <c:v>6627000000</c:v>
                </c:pt>
                <c:pt idx="3">
                  <c:v>13890000000</c:v>
                </c:pt>
                <c:pt idx="4">
                  <c:v>16157000000</c:v>
                </c:pt>
                <c:pt idx="5">
                  <c:v>2831000000</c:v>
                </c:pt>
                <c:pt idx="6">
                  <c:v>1125000000</c:v>
                </c:pt>
                <c:pt idx="7">
                  <c:v>691000000</c:v>
                </c:pt>
                <c:pt idx="8">
                  <c:v>508000000</c:v>
                </c:pt>
                <c:pt idx="9">
                  <c:v>2965000000</c:v>
                </c:pt>
                <c:pt idx="10">
                  <c:v>8769000000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4C55-BE43-981186E7C9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164-41F1-B2A2-029DD56B89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164-41F1-B2A2-029DD56B89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164-41F1-B2A2-029DD56B89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164-41F1-B2A2-029DD56B89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164-41F1-B2A2-029DD56B89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164-41F1-B2A2-029DD56B89C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164-41F1-B2A2-029DD56B89C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164-41F1-B2A2-029DD56B89C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164-41F1-B2A2-029DD56B89C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164-41F1-B2A2-029DD56B89C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2BA8-4E4B-82F6-3E510E456E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PreBudget!$A$22:$A$32</c:f>
              <c:strCache>
                <c:ptCount val="11"/>
                <c:pt idx="0">
                  <c:v>DHS</c:v>
                </c:pt>
                <c:pt idx="1">
                  <c:v>DOC</c:v>
                </c:pt>
                <c:pt idx="2">
                  <c:v>DOT</c:v>
                </c:pt>
                <c:pt idx="3">
                  <c:v>UW System/ Tech Colleges</c:v>
                </c:pt>
                <c:pt idx="4">
                  <c:v>DPI</c:v>
                </c:pt>
                <c:pt idx="5">
                  <c:v>DCF</c:v>
                </c:pt>
                <c:pt idx="6">
                  <c:v>DNR</c:v>
                </c:pt>
                <c:pt idx="7">
                  <c:v>DWD</c:v>
                </c:pt>
                <c:pt idx="8">
                  <c:v>DVA &amp; Military Affairs</c:v>
                </c:pt>
                <c:pt idx="9">
                  <c:v>(DOA, DATCP, DOJ, DOR)</c:v>
                </c:pt>
                <c:pt idx="10">
                  <c:v>All other Agencies</c:v>
                </c:pt>
              </c:strCache>
            </c:strRef>
          </c:cat>
          <c:val>
            <c:numRef>
              <c:f>PreBudget!$E$22:$E$32</c:f>
              <c:numCache>
                <c:formatCode>0.00%</c:formatCode>
                <c:ptCount val="11"/>
                <c:pt idx="0">
                  <c:v>0.32603592814371257</c:v>
                </c:pt>
                <c:pt idx="1">
                  <c:v>3.2491017964071854E-2</c:v>
                </c:pt>
                <c:pt idx="2">
                  <c:v>7.9365269461077845E-2</c:v>
                </c:pt>
                <c:pt idx="3">
                  <c:v>0.16634730538922154</c:v>
                </c:pt>
                <c:pt idx="4">
                  <c:v>0.19349700598802394</c:v>
                </c:pt>
                <c:pt idx="5">
                  <c:v>3.3904191616766464E-2</c:v>
                </c:pt>
                <c:pt idx="6">
                  <c:v>1.3473053892215569E-2</c:v>
                </c:pt>
                <c:pt idx="7">
                  <c:v>8.2754491017964071E-3</c:v>
                </c:pt>
                <c:pt idx="8">
                  <c:v>6.0838323353293415E-3</c:v>
                </c:pt>
                <c:pt idx="9">
                  <c:v>3.5508982035928144E-2</c:v>
                </c:pt>
                <c:pt idx="10">
                  <c:v>0.10501796407185629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82-4C55-BE43-981186E7C9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3</xdr:row>
      <xdr:rowOff>114300</xdr:rowOff>
    </xdr:from>
    <xdr:to>
      <xdr:col>71</xdr:col>
      <xdr:colOff>457200</xdr:colOff>
      <xdr:row>147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0.04061</cdr:x>
      <cdr:y>0.70833</cdr:y>
    </cdr:from>
    <cdr:to>
      <cdr:x>0.20828</cdr:x>
      <cdr:y>0.78333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85900" y="19431000"/>
          <a:ext cx="6134100" cy="2057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0.01146</cdr:x>
      <cdr:y>0.86944</cdr:y>
    </cdr:from>
    <cdr:to>
      <cdr:x>0.38229</cdr:x>
      <cdr:y>0.99306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9039" y="23850600"/>
          <a:ext cx="13563661" cy="3390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0" b="1">
              <a:latin typeface="Book Antiqua" panose="02040602050305030304" pitchFamily="18" charset="0"/>
            </a:rPr>
            <a:t>TOTAL</a:t>
          </a:r>
          <a:r>
            <a:rPr lang="en-US" sz="7000" b="1" baseline="0">
              <a:latin typeface="Book Antiqua" panose="02040602050305030304" pitchFamily="18" charset="0"/>
            </a:rPr>
            <a:t> BUDGET:</a:t>
          </a:r>
          <a:r>
            <a:rPr lang="en-US" sz="7000" baseline="0">
              <a:latin typeface="Book Antiqua" panose="02040602050305030304" pitchFamily="18" charset="0"/>
            </a:rPr>
            <a:t> $83.5 B</a:t>
          </a:r>
        </a:p>
        <a:p xmlns:a="http://schemas.openxmlformats.org/drawingml/2006/main">
          <a:r>
            <a:rPr lang="en-US" sz="7000" b="1" baseline="0">
              <a:latin typeface="Book Antiqua" panose="02040602050305030304" pitchFamily="18" charset="0"/>
            </a:rPr>
            <a:t>BUDGET INCREASE: </a:t>
          </a:r>
          <a:r>
            <a:rPr lang="en-US" sz="7000" b="1" baseline="0">
              <a:solidFill>
                <a:srgbClr val="FF0000"/>
              </a:solidFill>
              <a:latin typeface="Book Antiqua" panose="02040602050305030304" pitchFamily="18" charset="0"/>
            </a:rPr>
            <a:t>8.7%↑</a:t>
          </a:r>
        </a:p>
        <a:p xmlns:a="http://schemas.openxmlformats.org/drawingml/2006/main">
          <a:r>
            <a:rPr lang="en-US" sz="7000" b="1" baseline="0">
              <a:latin typeface="Book Antiqua" panose="02040602050305030304" pitchFamily="18" charset="0"/>
            </a:rPr>
            <a:t>BASE YEAR DOUBLED: $85.5 B</a:t>
          </a:r>
        </a:p>
        <a:p xmlns:a="http://schemas.openxmlformats.org/drawingml/2006/main">
          <a:endParaRPr lang="en-US" sz="7000">
            <a:latin typeface="Book Antiqua" panose="02040602050305030304" pitchFamily="18" charset="0"/>
          </a:endParaRPr>
        </a:p>
      </cdr:txBody>
    </cdr:sp>
  </cdr:relSizeAnchor>
  <cdr:relSizeAnchor xmlns:cdr="http://schemas.openxmlformats.org/drawingml/2006/chartDrawing">
    <cdr:from>
      <cdr:x>0.04271</cdr:x>
      <cdr:y>0.775</cdr:y>
    </cdr:from>
    <cdr:to>
      <cdr:x>0.24167</cdr:x>
      <cdr:y>0.88333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562100" y="21259800"/>
          <a:ext cx="7277100" cy="297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7000" b="1">
            <a:latin typeface="Book Antiqua" panose="0204060205030503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O57"/>
  <sheetViews>
    <sheetView tabSelected="1" showOutlineSymbols="0" topLeftCell="A3" zoomScale="25" zoomScaleNormal="25" workbookViewId="0">
      <selection activeCell="H87" sqref="H87"/>
    </sheetView>
  </sheetViews>
  <sheetFormatPr defaultRowHeight="15" outlineLevelRow="1" outlineLevelCol="1" x14ac:dyDescent="0.25"/>
  <cols>
    <col min="1" max="1" width="24.85546875" customWidth="1"/>
    <col min="2" max="3" width="18.42578125" customWidth="1" outlineLevel="1"/>
    <col min="4" max="4" width="21" bestFit="1" customWidth="1"/>
  </cols>
  <sheetData>
    <row r="1" spans="1:4" x14ac:dyDescent="0.25">
      <c r="B1" s="1" t="s">
        <v>20</v>
      </c>
      <c r="C1" s="1" t="s">
        <v>21</v>
      </c>
      <c r="D1" s="1" t="s">
        <v>22</v>
      </c>
    </row>
    <row r="2" spans="1:4" outlineLevel="1" x14ac:dyDescent="0.25">
      <c r="A2" s="5" t="s">
        <v>0</v>
      </c>
      <c r="B2" s="6">
        <v>983000000</v>
      </c>
      <c r="C2" s="6">
        <v>1021000000</v>
      </c>
      <c r="D2" s="6">
        <f>SUM(B2:C2)</f>
        <v>2004000000</v>
      </c>
    </row>
    <row r="3" spans="1:4" outlineLevel="1" x14ac:dyDescent="0.25">
      <c r="A3" s="5" t="s">
        <v>1</v>
      </c>
      <c r="B3" s="6">
        <v>13324000000</v>
      </c>
      <c r="C3" s="6">
        <v>13900000000</v>
      </c>
      <c r="D3" s="6">
        <f t="shared" ref="D3:D31" si="0">SUM(B3:C3)</f>
        <v>27224000000</v>
      </c>
    </row>
    <row r="4" spans="1:4" outlineLevel="1" x14ac:dyDescent="0.25">
      <c r="A4" s="5" t="s">
        <v>2</v>
      </c>
      <c r="B4" s="6">
        <v>1342000000</v>
      </c>
      <c r="C4" s="6">
        <v>1371000000</v>
      </c>
      <c r="D4" s="6">
        <f t="shared" si="0"/>
        <v>2713000000</v>
      </c>
    </row>
    <row r="5" spans="1:4" outlineLevel="1" x14ac:dyDescent="0.25">
      <c r="A5" s="5" t="s">
        <v>3</v>
      </c>
      <c r="B5" s="6">
        <v>3211000000</v>
      </c>
      <c r="C5" s="6">
        <v>3416000000</v>
      </c>
      <c r="D5" s="6">
        <f t="shared" si="0"/>
        <v>6627000000</v>
      </c>
    </row>
    <row r="6" spans="1:4" outlineLevel="1" x14ac:dyDescent="0.25">
      <c r="A6" s="5" t="s">
        <v>4</v>
      </c>
      <c r="B6" s="6">
        <v>6371000000</v>
      </c>
      <c r="C6" s="6">
        <v>6387000000</v>
      </c>
      <c r="D6" s="6">
        <f t="shared" si="0"/>
        <v>12758000000</v>
      </c>
    </row>
    <row r="7" spans="1:4" outlineLevel="1" x14ac:dyDescent="0.25">
      <c r="A7" s="5" t="s">
        <v>5</v>
      </c>
      <c r="B7" s="6">
        <v>7750000000</v>
      </c>
      <c r="C7" s="6">
        <v>8407000000</v>
      </c>
      <c r="D7" s="6">
        <f t="shared" si="0"/>
        <v>16157000000</v>
      </c>
    </row>
    <row r="8" spans="1:4" outlineLevel="1" x14ac:dyDescent="0.25">
      <c r="A8" s="5" t="s">
        <v>6</v>
      </c>
      <c r="B8" s="6">
        <v>108000000</v>
      </c>
      <c r="C8" s="6">
        <v>108000000</v>
      </c>
      <c r="D8" s="6">
        <f t="shared" si="0"/>
        <v>216000000</v>
      </c>
    </row>
    <row r="9" spans="1:4" outlineLevel="1" x14ac:dyDescent="0.25">
      <c r="A9" s="5" t="s">
        <v>7</v>
      </c>
      <c r="B9" s="6">
        <v>0</v>
      </c>
      <c r="C9" s="6">
        <v>0</v>
      </c>
      <c r="D9" s="6">
        <f t="shared" si="0"/>
        <v>0</v>
      </c>
    </row>
    <row r="10" spans="1:4" outlineLevel="1" x14ac:dyDescent="0.25">
      <c r="A10" s="5" t="s">
        <v>8</v>
      </c>
      <c r="B10" s="6">
        <v>1398000000</v>
      </c>
      <c r="C10" s="6">
        <v>1433000000</v>
      </c>
      <c r="D10" s="6">
        <f t="shared" si="0"/>
        <v>2831000000</v>
      </c>
    </row>
    <row r="11" spans="1:4" outlineLevel="1" x14ac:dyDescent="0.25">
      <c r="A11" s="5" t="s">
        <v>9</v>
      </c>
      <c r="B11" s="6">
        <v>148000000</v>
      </c>
      <c r="C11" s="6">
        <v>148000000</v>
      </c>
      <c r="D11" s="6">
        <f t="shared" si="0"/>
        <v>296000000</v>
      </c>
    </row>
    <row r="12" spans="1:4" outlineLevel="1" x14ac:dyDescent="0.25">
      <c r="A12" s="5" t="s">
        <v>10</v>
      </c>
      <c r="B12" s="6">
        <v>565000000</v>
      </c>
      <c r="C12" s="6">
        <v>560000000</v>
      </c>
      <c r="D12" s="6">
        <f t="shared" si="0"/>
        <v>1125000000</v>
      </c>
    </row>
    <row r="13" spans="1:4" outlineLevel="1" x14ac:dyDescent="0.25">
      <c r="A13" s="5" t="s">
        <v>11</v>
      </c>
      <c r="B13" s="6">
        <v>224000000</v>
      </c>
      <c r="C13" s="6">
        <v>225000000</v>
      </c>
      <c r="D13" s="6">
        <f t="shared" si="0"/>
        <v>449000000</v>
      </c>
    </row>
    <row r="14" spans="1:4" outlineLevel="1" x14ac:dyDescent="0.25">
      <c r="A14" s="5" t="s">
        <v>12</v>
      </c>
      <c r="B14" s="6">
        <v>563000000</v>
      </c>
      <c r="C14" s="6">
        <v>569000000</v>
      </c>
      <c r="D14" s="6">
        <f t="shared" si="0"/>
        <v>1132000000</v>
      </c>
    </row>
    <row r="15" spans="1:4" outlineLevel="1" x14ac:dyDescent="0.25">
      <c r="A15" s="5" t="s">
        <v>13</v>
      </c>
      <c r="B15" s="6">
        <v>346000000</v>
      </c>
      <c r="C15" s="6">
        <v>345000000</v>
      </c>
      <c r="D15" s="6">
        <f t="shared" si="0"/>
        <v>691000000</v>
      </c>
    </row>
    <row r="16" spans="1:4" outlineLevel="1" x14ac:dyDescent="0.25">
      <c r="A16" s="5" t="s">
        <v>14</v>
      </c>
      <c r="B16" s="6">
        <f>115000000+138000000</f>
        <v>253000000</v>
      </c>
      <c r="C16" s="6">
        <f>115000000+140000000</f>
        <v>255000000</v>
      </c>
      <c r="D16" s="6">
        <f t="shared" si="0"/>
        <v>508000000</v>
      </c>
    </row>
    <row r="17" spans="1:5" outlineLevel="1" x14ac:dyDescent="0.25">
      <c r="A17" s="5" t="str">
        <f>A32</f>
        <v>All other Agencies</v>
      </c>
      <c r="B17" s="6"/>
      <c r="C17" s="6">
        <v>8769000000</v>
      </c>
      <c r="D17" s="6">
        <f>C17</f>
        <v>8769000000</v>
      </c>
    </row>
    <row r="18" spans="1:5" x14ac:dyDescent="0.25">
      <c r="A18" s="5" t="s">
        <v>15</v>
      </c>
      <c r="B18" s="6">
        <f>SUM(B2:B16)</f>
        <v>36586000000</v>
      </c>
      <c r="C18" s="6">
        <f>SUM(C2:C17)</f>
        <v>46914000000</v>
      </c>
      <c r="D18" s="6">
        <f>SUM(B18:C18)</f>
        <v>83500000000</v>
      </c>
    </row>
    <row r="19" spans="1:5" x14ac:dyDescent="0.25">
      <c r="A19" s="5"/>
      <c r="B19" s="6"/>
      <c r="C19" s="6"/>
      <c r="D19" s="6">
        <f t="shared" si="0"/>
        <v>0</v>
      </c>
    </row>
    <row r="20" spans="1:5" x14ac:dyDescent="0.25">
      <c r="A20" s="5" t="s">
        <v>23</v>
      </c>
      <c r="B20" s="6">
        <v>40741776200</v>
      </c>
      <c r="C20" s="6">
        <v>42748725600</v>
      </c>
      <c r="D20" s="6">
        <f t="shared" si="0"/>
        <v>83490501800</v>
      </c>
    </row>
    <row r="21" spans="1:5" x14ac:dyDescent="0.25">
      <c r="A21" s="5"/>
      <c r="B21" s="6"/>
      <c r="C21" s="6"/>
      <c r="D21" s="6">
        <f t="shared" si="0"/>
        <v>0</v>
      </c>
    </row>
    <row r="22" spans="1:5" outlineLevel="1" x14ac:dyDescent="0.25">
      <c r="A22" s="5" t="s">
        <v>1</v>
      </c>
      <c r="B22" s="6">
        <f t="shared" ref="B22:C24" si="1">B3</f>
        <v>13324000000</v>
      </c>
      <c r="C22" s="6">
        <f t="shared" si="1"/>
        <v>13900000000</v>
      </c>
      <c r="D22" s="6">
        <f t="shared" si="0"/>
        <v>27224000000</v>
      </c>
      <c r="E22" s="9">
        <f>D22/$D$33</f>
        <v>0.32603592814371257</v>
      </c>
    </row>
    <row r="23" spans="1:5" outlineLevel="1" x14ac:dyDescent="0.25">
      <c r="A23" s="5" t="s">
        <v>2</v>
      </c>
      <c r="B23" s="6">
        <f t="shared" si="1"/>
        <v>1342000000</v>
      </c>
      <c r="C23" s="6">
        <f t="shared" si="1"/>
        <v>1371000000</v>
      </c>
      <c r="D23" s="6">
        <f t="shared" si="0"/>
        <v>2713000000</v>
      </c>
      <c r="E23" s="9">
        <f t="shared" ref="E23:E32" si="2">D23/$D$33</f>
        <v>3.2491017964071854E-2</v>
      </c>
    </row>
    <row r="24" spans="1:5" outlineLevel="1" x14ac:dyDescent="0.25">
      <c r="A24" s="5" t="s">
        <v>3</v>
      </c>
      <c r="B24" s="6">
        <f t="shared" si="1"/>
        <v>3211000000</v>
      </c>
      <c r="C24" s="6">
        <f t="shared" si="1"/>
        <v>3416000000</v>
      </c>
      <c r="D24" s="6">
        <f>SUM(B24:C24)</f>
        <v>6627000000</v>
      </c>
      <c r="E24" s="9">
        <f t="shared" si="2"/>
        <v>7.9365269461077845E-2</v>
      </c>
    </row>
    <row r="25" spans="1:5" outlineLevel="1" x14ac:dyDescent="0.25">
      <c r="A25" s="5" t="s">
        <v>16</v>
      </c>
      <c r="B25" s="6">
        <f>B6+B14</f>
        <v>6934000000</v>
      </c>
      <c r="C25" s="6">
        <f>C6+C14</f>
        <v>6956000000</v>
      </c>
      <c r="D25" s="6">
        <f t="shared" si="0"/>
        <v>13890000000</v>
      </c>
      <c r="E25" s="9">
        <f t="shared" si="2"/>
        <v>0.16634730538922154</v>
      </c>
    </row>
    <row r="26" spans="1:5" outlineLevel="1" x14ac:dyDescent="0.25">
      <c r="A26" s="5" t="s">
        <v>5</v>
      </c>
      <c r="B26" s="6">
        <f>B7</f>
        <v>7750000000</v>
      </c>
      <c r="C26" s="6">
        <f>C7</f>
        <v>8407000000</v>
      </c>
      <c r="D26" s="6">
        <f t="shared" si="0"/>
        <v>16157000000</v>
      </c>
      <c r="E26" s="9">
        <f t="shared" si="2"/>
        <v>0.19349700598802394</v>
      </c>
    </row>
    <row r="27" spans="1:5" outlineLevel="1" x14ac:dyDescent="0.25">
      <c r="A27" s="5" t="s">
        <v>8</v>
      </c>
      <c r="B27" s="6">
        <f>B10</f>
        <v>1398000000</v>
      </c>
      <c r="C27" s="6">
        <f>C10</f>
        <v>1433000000</v>
      </c>
      <c r="D27" s="6">
        <f t="shared" si="0"/>
        <v>2831000000</v>
      </c>
      <c r="E27" s="9">
        <f t="shared" si="2"/>
        <v>3.3904191616766464E-2</v>
      </c>
    </row>
    <row r="28" spans="1:5" outlineLevel="1" x14ac:dyDescent="0.25">
      <c r="A28" s="5" t="s">
        <v>10</v>
      </c>
      <c r="B28" s="6">
        <f>B12</f>
        <v>565000000</v>
      </c>
      <c r="C28" s="6">
        <f>C12</f>
        <v>560000000</v>
      </c>
      <c r="D28" s="6">
        <f t="shared" si="0"/>
        <v>1125000000</v>
      </c>
      <c r="E28" s="9">
        <f t="shared" si="2"/>
        <v>1.3473053892215569E-2</v>
      </c>
    </row>
    <row r="29" spans="1:5" outlineLevel="1" x14ac:dyDescent="0.25">
      <c r="A29" s="5" t="s">
        <v>13</v>
      </c>
      <c r="B29" s="6">
        <f>B15</f>
        <v>346000000</v>
      </c>
      <c r="C29" s="6">
        <f>C15</f>
        <v>345000000</v>
      </c>
      <c r="D29" s="6">
        <f t="shared" si="0"/>
        <v>691000000</v>
      </c>
      <c r="E29" s="9">
        <f t="shared" si="2"/>
        <v>8.2754491017964071E-3</v>
      </c>
    </row>
    <row r="30" spans="1:5" outlineLevel="1" x14ac:dyDescent="0.25">
      <c r="A30" s="5" t="s">
        <v>14</v>
      </c>
      <c r="B30" s="6">
        <f>B16</f>
        <v>253000000</v>
      </c>
      <c r="C30" s="6">
        <f>C16</f>
        <v>255000000</v>
      </c>
      <c r="D30" s="6">
        <f t="shared" si="0"/>
        <v>508000000</v>
      </c>
      <c r="E30" s="9">
        <f t="shared" si="2"/>
        <v>6.0838323353293415E-3</v>
      </c>
    </row>
    <row r="31" spans="1:5" outlineLevel="1" x14ac:dyDescent="0.25">
      <c r="A31" s="8" t="s">
        <v>37</v>
      </c>
      <c r="B31" s="6">
        <f>B2+B8+B11+B13</f>
        <v>1463000000</v>
      </c>
      <c r="C31" s="6">
        <f>C2+C8+C11+C13</f>
        <v>1502000000</v>
      </c>
      <c r="D31" s="6">
        <f t="shared" si="0"/>
        <v>2965000000</v>
      </c>
      <c r="E31" s="9">
        <f t="shared" si="2"/>
        <v>3.5508982035928144E-2</v>
      </c>
    </row>
    <row r="32" spans="1:5" outlineLevel="1" x14ac:dyDescent="0.25">
      <c r="A32" s="5" t="s">
        <v>36</v>
      </c>
      <c r="B32" s="5">
        <v>0</v>
      </c>
      <c r="C32" s="6">
        <f>C17</f>
        <v>8769000000</v>
      </c>
      <c r="D32" s="6">
        <f>SUM(B32:C32)</f>
        <v>8769000000</v>
      </c>
      <c r="E32" s="9">
        <f t="shared" si="2"/>
        <v>0.10501796407185629</v>
      </c>
    </row>
    <row r="33" spans="1:15" x14ac:dyDescent="0.25">
      <c r="A33" s="5" t="s">
        <v>15</v>
      </c>
      <c r="B33" s="6">
        <f>SUM(B22:B32)</f>
        <v>36586000000</v>
      </c>
      <c r="C33" s="6">
        <f>SUM(C22:C31)</f>
        <v>38145000000</v>
      </c>
      <c r="D33" s="6">
        <f>SUM(D22:D32)</f>
        <v>83500000000</v>
      </c>
      <c r="E33" s="10">
        <f>SUM(E22:E32)</f>
        <v>0.99999999999999989</v>
      </c>
    </row>
    <row r="34" spans="1:15" x14ac:dyDescent="0.25">
      <c r="A34" s="5"/>
      <c r="B34" s="6"/>
      <c r="C34" s="6"/>
      <c r="D34" s="5"/>
    </row>
    <row r="35" spans="1:15" x14ac:dyDescent="0.25">
      <c r="A35" s="1" t="s">
        <v>25</v>
      </c>
      <c r="B35" s="3"/>
      <c r="C35" s="3"/>
    </row>
    <row r="36" spans="1:15" x14ac:dyDescent="0.25">
      <c r="B36" s="2"/>
      <c r="C36" s="2"/>
    </row>
    <row r="37" spans="1:15" x14ac:dyDescent="0.25">
      <c r="A37" t="s">
        <v>26</v>
      </c>
      <c r="B37" s="2" t="s">
        <v>29</v>
      </c>
      <c r="C37" s="2"/>
    </row>
    <row r="38" spans="1:15" x14ac:dyDescent="0.25">
      <c r="A38" s="4" t="s">
        <v>30</v>
      </c>
      <c r="B38" s="7" t="s">
        <v>34</v>
      </c>
      <c r="C38" s="16" t="s">
        <v>35</v>
      </c>
      <c r="D38" s="4"/>
    </row>
    <row r="39" spans="1:15" x14ac:dyDescent="0.25">
      <c r="A39" t="s">
        <v>27</v>
      </c>
      <c r="B39" s="17">
        <f>(83.5-76.8)/76.8</f>
        <v>8.723958333333337E-2</v>
      </c>
    </row>
    <row r="40" spans="1:15" x14ac:dyDescent="0.25">
      <c r="A40" t="s">
        <v>28</v>
      </c>
      <c r="B40" t="s">
        <v>31</v>
      </c>
    </row>
    <row r="45" spans="1:15" x14ac:dyDescent="0.25">
      <c r="A45" s="11" t="s">
        <v>18</v>
      </c>
      <c r="B45" s="5" t="s">
        <v>32</v>
      </c>
      <c r="C45" s="5"/>
      <c r="D45" s="5"/>
      <c r="E45" s="5"/>
      <c r="F45" s="5"/>
      <c r="G45" s="5"/>
      <c r="H45" s="5"/>
      <c r="I45" s="5"/>
      <c r="J45" s="5"/>
      <c r="K45" s="5"/>
      <c r="L45" s="13"/>
      <c r="M45" s="13"/>
      <c r="N45" s="5"/>
      <c r="O45" s="5"/>
    </row>
    <row r="46" spans="1:1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13"/>
      <c r="M46" s="13"/>
      <c r="N46" s="5"/>
      <c r="O46" s="5"/>
    </row>
    <row r="47" spans="1:1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13"/>
      <c r="M47" s="13"/>
      <c r="N47" s="5"/>
      <c r="O47" s="5"/>
    </row>
    <row r="48" spans="1:1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13"/>
      <c r="M48" s="13"/>
      <c r="N48" s="5"/>
      <c r="O48" s="5"/>
    </row>
    <row r="49" spans="1:15" x14ac:dyDescent="0.25">
      <c r="A49" s="11" t="s">
        <v>19</v>
      </c>
      <c r="B49" s="5" t="s">
        <v>33</v>
      </c>
      <c r="C49" s="5"/>
      <c r="D49" s="5"/>
      <c r="E49" s="5"/>
      <c r="F49" s="5"/>
      <c r="G49" s="5"/>
      <c r="H49" s="5"/>
      <c r="I49" s="5"/>
      <c r="J49" s="5"/>
      <c r="K49" s="5"/>
      <c r="L49" s="13"/>
      <c r="M49" s="14"/>
      <c r="N49" s="5"/>
      <c r="O49" s="5"/>
    </row>
    <row r="50" spans="1:15" x14ac:dyDescent="0.25">
      <c r="A50" s="12"/>
      <c r="B50" s="5"/>
      <c r="C50" s="5"/>
      <c r="D50" s="5"/>
      <c r="E50" s="5"/>
      <c r="F50" s="5"/>
      <c r="G50" s="5"/>
      <c r="H50" s="5"/>
      <c r="I50" s="5"/>
      <c r="J50" s="5"/>
      <c r="K50" s="5"/>
      <c r="L50" s="13"/>
      <c r="M50" s="14"/>
      <c r="N50" s="5"/>
      <c r="O50" s="5"/>
    </row>
    <row r="51" spans="1:1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13"/>
      <c r="M51" s="13"/>
      <c r="N51" s="5"/>
      <c r="O51" s="5"/>
    </row>
    <row r="52" spans="1:15" x14ac:dyDescent="0.25">
      <c r="C52" s="5"/>
      <c r="D52" s="5"/>
      <c r="E52" s="5"/>
      <c r="F52" s="5"/>
      <c r="G52" s="5"/>
      <c r="H52" s="5"/>
      <c r="I52" s="5"/>
      <c r="J52" s="5"/>
      <c r="K52" s="5"/>
      <c r="L52" s="13"/>
      <c r="M52" s="13"/>
      <c r="N52" s="5"/>
      <c r="O52" s="5"/>
    </row>
    <row r="53" spans="1:15" x14ac:dyDescent="0.25">
      <c r="C53" s="5"/>
      <c r="D53" s="5"/>
      <c r="E53" s="5"/>
      <c r="F53" s="5"/>
      <c r="G53" s="5"/>
      <c r="H53" s="5"/>
      <c r="I53" s="5"/>
      <c r="J53" s="5"/>
      <c r="K53" s="5"/>
      <c r="L53" s="13"/>
      <c r="M53" s="13"/>
      <c r="N53" s="5"/>
      <c r="O53" s="5"/>
    </row>
    <row r="54" spans="1:15" x14ac:dyDescent="0.25">
      <c r="A54" s="5"/>
      <c r="B54" s="15"/>
      <c r="C54" s="15"/>
      <c r="D54" s="15"/>
      <c r="E54" s="15"/>
      <c r="F54" s="15"/>
      <c r="G54" s="15"/>
      <c r="H54" s="15"/>
      <c r="I54" s="15"/>
      <c r="J54" s="15"/>
      <c r="K54" s="5"/>
      <c r="L54" s="13"/>
      <c r="M54" s="13"/>
      <c r="N54" s="5"/>
      <c r="O54" s="5"/>
    </row>
    <row r="55" spans="1:1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13"/>
      <c r="M55" s="13"/>
      <c r="N55" s="5"/>
      <c r="O55" s="5"/>
    </row>
    <row r="56" spans="1:15" x14ac:dyDescent="0.25">
      <c r="D56" s="5"/>
      <c r="E56" s="5"/>
      <c r="F56" s="5"/>
      <c r="G56" s="5"/>
      <c r="H56" s="5"/>
      <c r="I56" s="5"/>
      <c r="J56" s="5"/>
      <c r="K56" s="5"/>
      <c r="L56" s="13"/>
      <c r="M56" s="13"/>
      <c r="N56" s="5"/>
      <c r="O56" s="5"/>
    </row>
    <row r="57" spans="1:15" x14ac:dyDescent="0.25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pageMargins left="0.7" right="0.7" top="0.75" bottom="0.75" header="0.3" footer="0.3"/>
  <pageSetup scale="5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H23" sqref="H23"/>
    </sheetView>
  </sheetViews>
  <sheetFormatPr defaultRowHeight="15" x14ac:dyDescent="0.25"/>
  <cols>
    <col min="1" max="1" width="35.140625" bestFit="1" customWidth="1"/>
    <col min="2" max="3" width="18.42578125" customWidth="1"/>
    <col min="4" max="4" width="21" bestFit="1" customWidth="1"/>
  </cols>
  <sheetData>
    <row r="1" spans="1:4" x14ac:dyDescent="0.25">
      <c r="B1" s="1" t="s">
        <v>20</v>
      </c>
      <c r="C1" s="1" t="s">
        <v>21</v>
      </c>
      <c r="D1" s="1" t="s">
        <v>22</v>
      </c>
    </row>
    <row r="2" spans="1:4" x14ac:dyDescent="0.25">
      <c r="A2" s="5" t="s">
        <v>0</v>
      </c>
      <c r="B2" s="6">
        <v>983000000</v>
      </c>
      <c r="C2" s="6">
        <v>1021000000</v>
      </c>
      <c r="D2" s="6">
        <f>SUM(B2:C2)</f>
        <v>2004000000</v>
      </c>
    </row>
    <row r="3" spans="1:4" x14ac:dyDescent="0.25">
      <c r="A3" s="5" t="s">
        <v>1</v>
      </c>
      <c r="B3" s="6">
        <v>13324000000</v>
      </c>
      <c r="C3" s="6">
        <v>13900000000</v>
      </c>
      <c r="D3" s="6">
        <f t="shared" ref="D3:D32" si="0">SUM(B3:C3)</f>
        <v>27224000000</v>
      </c>
    </row>
    <row r="4" spans="1:4" x14ac:dyDescent="0.25">
      <c r="A4" s="5" t="s">
        <v>2</v>
      </c>
      <c r="B4" s="6">
        <v>1342000000</v>
      </c>
      <c r="C4" s="6">
        <v>1371000000</v>
      </c>
      <c r="D4" s="6">
        <f t="shared" si="0"/>
        <v>2713000000</v>
      </c>
    </row>
    <row r="5" spans="1:4" x14ac:dyDescent="0.25">
      <c r="A5" s="5" t="s">
        <v>3</v>
      </c>
      <c r="B5" s="6">
        <v>3211000000</v>
      </c>
      <c r="C5" s="6">
        <v>3416000000</v>
      </c>
      <c r="D5" s="6">
        <f t="shared" si="0"/>
        <v>6627000000</v>
      </c>
    </row>
    <row r="6" spans="1:4" x14ac:dyDescent="0.25">
      <c r="A6" s="5" t="s">
        <v>4</v>
      </c>
      <c r="B6" s="6">
        <v>6371000000</v>
      </c>
      <c r="C6" s="6">
        <v>6387000000</v>
      </c>
      <c r="D6" s="6">
        <f t="shared" si="0"/>
        <v>12758000000</v>
      </c>
    </row>
    <row r="7" spans="1:4" x14ac:dyDescent="0.25">
      <c r="A7" s="5" t="s">
        <v>5</v>
      </c>
      <c r="B7" s="6">
        <v>7750000000</v>
      </c>
      <c r="C7" s="6">
        <v>8407000000</v>
      </c>
      <c r="D7" s="6">
        <f t="shared" si="0"/>
        <v>16157000000</v>
      </c>
    </row>
    <row r="8" spans="1:4" x14ac:dyDescent="0.25">
      <c r="A8" s="5" t="s">
        <v>6</v>
      </c>
      <c r="B8" s="6">
        <v>108000000</v>
      </c>
      <c r="C8" s="6">
        <v>108000000</v>
      </c>
      <c r="D8" s="6">
        <f t="shared" si="0"/>
        <v>216000000</v>
      </c>
    </row>
    <row r="9" spans="1:4" x14ac:dyDescent="0.25">
      <c r="A9" s="5" t="s">
        <v>7</v>
      </c>
      <c r="B9" s="6">
        <v>0</v>
      </c>
      <c r="C9" s="6">
        <v>0</v>
      </c>
      <c r="D9" s="6">
        <f t="shared" si="0"/>
        <v>0</v>
      </c>
    </row>
    <row r="10" spans="1:4" x14ac:dyDescent="0.25">
      <c r="A10" s="5" t="s">
        <v>8</v>
      </c>
      <c r="B10" s="6">
        <v>1398000000</v>
      </c>
      <c r="C10" s="6">
        <v>1433000000</v>
      </c>
      <c r="D10" s="6">
        <f t="shared" si="0"/>
        <v>2831000000</v>
      </c>
    </row>
    <row r="11" spans="1:4" x14ac:dyDescent="0.25">
      <c r="A11" s="5" t="s">
        <v>9</v>
      </c>
      <c r="B11" s="6">
        <v>148000000</v>
      </c>
      <c r="C11" s="6">
        <v>148000000</v>
      </c>
      <c r="D11" s="6">
        <f t="shared" si="0"/>
        <v>296000000</v>
      </c>
    </row>
    <row r="12" spans="1:4" x14ac:dyDescent="0.25">
      <c r="A12" s="5" t="s">
        <v>10</v>
      </c>
      <c r="B12" s="6">
        <v>565000000</v>
      </c>
      <c r="C12" s="6">
        <v>560000000</v>
      </c>
      <c r="D12" s="6">
        <f t="shared" si="0"/>
        <v>1125000000</v>
      </c>
    </row>
    <row r="13" spans="1:4" x14ac:dyDescent="0.25">
      <c r="A13" s="5" t="s">
        <v>11</v>
      </c>
      <c r="B13" s="6">
        <v>224000000</v>
      </c>
      <c r="C13" s="6">
        <v>225000000</v>
      </c>
      <c r="D13" s="6">
        <f t="shared" si="0"/>
        <v>449000000</v>
      </c>
    </row>
    <row r="14" spans="1:4" x14ac:dyDescent="0.25">
      <c r="A14" s="5" t="s">
        <v>12</v>
      </c>
      <c r="B14" s="6">
        <v>563000000</v>
      </c>
      <c r="C14" s="6">
        <v>569000000</v>
      </c>
      <c r="D14" s="6">
        <f t="shared" si="0"/>
        <v>1132000000</v>
      </c>
    </row>
    <row r="15" spans="1:4" x14ac:dyDescent="0.25">
      <c r="A15" s="5" t="s">
        <v>13</v>
      </c>
      <c r="B15" s="6">
        <v>346000000</v>
      </c>
      <c r="C15" s="6">
        <v>345000000</v>
      </c>
      <c r="D15" s="6">
        <f t="shared" si="0"/>
        <v>691000000</v>
      </c>
    </row>
    <row r="16" spans="1:4" x14ac:dyDescent="0.25">
      <c r="A16" s="5" t="s">
        <v>14</v>
      </c>
      <c r="B16" s="6">
        <f>115000000+138000000</f>
        <v>253000000</v>
      </c>
      <c r="C16" s="6">
        <f>115000000+140000000</f>
        <v>255000000</v>
      </c>
      <c r="D16" s="6">
        <f t="shared" si="0"/>
        <v>508000000</v>
      </c>
    </row>
    <row r="17" spans="1:4" x14ac:dyDescent="0.25">
      <c r="A17" s="5" t="s">
        <v>24</v>
      </c>
      <c r="B17" s="6"/>
      <c r="C17" s="6">
        <v>8769000000</v>
      </c>
      <c r="D17" s="6">
        <f>C17</f>
        <v>8769000000</v>
      </c>
    </row>
    <row r="18" spans="1:4" x14ac:dyDescent="0.25">
      <c r="A18" s="5" t="s">
        <v>15</v>
      </c>
      <c r="B18" s="6">
        <f>SUM(B2:B16)</f>
        <v>36586000000</v>
      </c>
      <c r="C18" s="6">
        <f>SUM(C2:C17)</f>
        <v>46914000000</v>
      </c>
      <c r="D18" s="6">
        <f>SUM(B18:C18)</f>
        <v>83500000000</v>
      </c>
    </row>
    <row r="19" spans="1:4" x14ac:dyDescent="0.25">
      <c r="A19" s="5"/>
      <c r="B19" s="6"/>
      <c r="C19" s="6"/>
      <c r="D19" s="6">
        <f t="shared" si="0"/>
        <v>0</v>
      </c>
    </row>
    <row r="20" spans="1:4" x14ac:dyDescent="0.25">
      <c r="A20" s="5" t="s">
        <v>23</v>
      </c>
      <c r="B20" s="6">
        <v>40741776200</v>
      </c>
      <c r="C20" s="6">
        <v>42748725600</v>
      </c>
      <c r="D20" s="6">
        <f t="shared" si="0"/>
        <v>83490501800</v>
      </c>
    </row>
    <row r="21" spans="1:4" x14ac:dyDescent="0.25">
      <c r="A21" s="5"/>
      <c r="B21" s="6"/>
      <c r="C21" s="6"/>
      <c r="D21" s="6">
        <f t="shared" si="0"/>
        <v>0</v>
      </c>
    </row>
    <row r="22" spans="1:4" x14ac:dyDescent="0.25">
      <c r="A22" s="5" t="s">
        <v>1</v>
      </c>
      <c r="B22" s="6">
        <f t="shared" ref="B22:C24" si="1">B3</f>
        <v>13324000000</v>
      </c>
      <c r="C22" s="6">
        <f t="shared" si="1"/>
        <v>13900000000</v>
      </c>
      <c r="D22" s="6">
        <f t="shared" si="0"/>
        <v>27224000000</v>
      </c>
    </row>
    <row r="23" spans="1:4" x14ac:dyDescent="0.25">
      <c r="A23" s="5" t="s">
        <v>2</v>
      </c>
      <c r="B23" s="6">
        <f t="shared" si="1"/>
        <v>1342000000</v>
      </c>
      <c r="C23" s="6">
        <f t="shared" si="1"/>
        <v>1371000000</v>
      </c>
      <c r="D23" s="6">
        <f t="shared" si="0"/>
        <v>2713000000</v>
      </c>
    </row>
    <row r="24" spans="1:4" x14ac:dyDescent="0.25">
      <c r="A24" s="5" t="s">
        <v>3</v>
      </c>
      <c r="B24" s="6">
        <f t="shared" si="1"/>
        <v>3211000000</v>
      </c>
      <c r="C24" s="6">
        <f t="shared" si="1"/>
        <v>3416000000</v>
      </c>
      <c r="D24" s="6">
        <f t="shared" si="0"/>
        <v>6627000000</v>
      </c>
    </row>
    <row r="25" spans="1:4" x14ac:dyDescent="0.25">
      <c r="A25" s="5" t="s">
        <v>16</v>
      </c>
      <c r="B25" s="6">
        <f>B6+B14</f>
        <v>6934000000</v>
      </c>
      <c r="C25" s="6">
        <f>C6+C14</f>
        <v>6956000000</v>
      </c>
      <c r="D25" s="6">
        <f t="shared" si="0"/>
        <v>13890000000</v>
      </c>
    </row>
    <row r="26" spans="1:4" x14ac:dyDescent="0.25">
      <c r="A26" s="5" t="s">
        <v>5</v>
      </c>
      <c r="B26" s="6">
        <f>B7</f>
        <v>7750000000</v>
      </c>
      <c r="C26" s="6">
        <f>C7</f>
        <v>8407000000</v>
      </c>
      <c r="D26" s="6">
        <f t="shared" si="0"/>
        <v>16157000000</v>
      </c>
    </row>
    <row r="27" spans="1:4" x14ac:dyDescent="0.25">
      <c r="A27" s="5" t="s">
        <v>8</v>
      </c>
      <c r="B27" s="6">
        <f>B10</f>
        <v>1398000000</v>
      </c>
      <c r="C27" s="6">
        <f>C10</f>
        <v>1433000000</v>
      </c>
      <c r="D27" s="6">
        <f t="shared" si="0"/>
        <v>2831000000</v>
      </c>
    </row>
    <row r="28" spans="1:4" x14ac:dyDescent="0.25">
      <c r="A28" s="5" t="s">
        <v>10</v>
      </c>
      <c r="B28" s="6">
        <f>B12</f>
        <v>565000000</v>
      </c>
      <c r="C28" s="6">
        <f>C12</f>
        <v>560000000</v>
      </c>
      <c r="D28" s="6">
        <f t="shared" si="0"/>
        <v>1125000000</v>
      </c>
    </row>
    <row r="29" spans="1:4" x14ac:dyDescent="0.25">
      <c r="A29" s="5" t="s">
        <v>13</v>
      </c>
      <c r="B29" s="6">
        <f>B15</f>
        <v>346000000</v>
      </c>
      <c r="C29" s="6">
        <f>C15</f>
        <v>345000000</v>
      </c>
      <c r="D29" s="6">
        <f t="shared" si="0"/>
        <v>691000000</v>
      </c>
    </row>
    <row r="30" spans="1:4" x14ac:dyDescent="0.25">
      <c r="A30" s="5" t="s">
        <v>14</v>
      </c>
      <c r="B30" s="6">
        <f>B16</f>
        <v>253000000</v>
      </c>
      <c r="C30" s="6">
        <f>C16</f>
        <v>255000000</v>
      </c>
      <c r="D30" s="6">
        <f t="shared" si="0"/>
        <v>508000000</v>
      </c>
    </row>
    <row r="31" spans="1:4" x14ac:dyDescent="0.25">
      <c r="A31" s="5" t="s">
        <v>17</v>
      </c>
      <c r="B31" s="6">
        <f>B2+B8+B11+B17+B13</f>
        <v>1463000000</v>
      </c>
      <c r="C31" s="6">
        <f>C2+C8+C11+C17+C13</f>
        <v>10271000000</v>
      </c>
      <c r="D31" s="6">
        <f t="shared" si="0"/>
        <v>11734000000</v>
      </c>
    </row>
    <row r="32" spans="1:4" x14ac:dyDescent="0.25">
      <c r="A32" s="5"/>
      <c r="B32" s="5"/>
      <c r="C32" s="5"/>
      <c r="D32" s="6">
        <f t="shared" si="0"/>
        <v>0</v>
      </c>
    </row>
    <row r="33" spans="1:4" x14ac:dyDescent="0.25">
      <c r="A33" s="5" t="s">
        <v>15</v>
      </c>
      <c r="B33" s="6">
        <f>SUM(B22:B31)</f>
        <v>36586000000</v>
      </c>
      <c r="C33" s="6">
        <f>SUM(C22:C31)</f>
        <v>46914000000</v>
      </c>
      <c r="D33" s="6">
        <f>SUM(B33:C33)</f>
        <v>83500000000</v>
      </c>
    </row>
    <row r="34" spans="1:4" x14ac:dyDescent="0.25">
      <c r="A34" s="5"/>
      <c r="B34" s="6"/>
      <c r="C34" s="6"/>
      <c r="D34" s="5"/>
    </row>
    <row r="35" spans="1:4" x14ac:dyDescent="0.25">
      <c r="A35" s="1" t="s">
        <v>25</v>
      </c>
      <c r="B35" s="3"/>
      <c r="C35" s="3"/>
    </row>
    <row r="36" spans="1:4" x14ac:dyDescent="0.25">
      <c r="B36" s="3"/>
      <c r="C36" s="3"/>
    </row>
    <row r="37" spans="1:4" x14ac:dyDescent="0.25">
      <c r="B37" s="2"/>
      <c r="C37" s="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PreBudget</vt:lpstr>
      <vt:lpstr>PostBudget</vt:lpstr>
    </vt:vector>
  </TitlesOfParts>
  <Company>Wisconsin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Neville, William</dc:creator>
  <cp:lastModifiedBy>Dewey, Colin</cp:lastModifiedBy>
  <cp:lastPrinted>2019-03-12T16:16:42Z</cp:lastPrinted>
  <dcterms:created xsi:type="dcterms:W3CDTF">2017-03-08T20:58:12Z</dcterms:created>
  <dcterms:modified xsi:type="dcterms:W3CDTF">2019-03-20T20:28:11Z</dcterms:modified>
</cp:coreProperties>
</file>